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5195" windowHeight="9615" activeTab="0"/>
  </bookViews>
  <sheets>
    <sheet name="Лист1" sheetId="1" r:id="rId1"/>
  </sheets>
  <definedNames>
    <definedName name="_xlnm.Print_Titles" localSheetId="0">'Лист1'!$7:$7</definedName>
    <definedName name="_xlnm.Print_Area" localSheetId="0">'Лист1'!$A$1:$M$50</definedName>
  </definedNames>
  <calcPr fullCalcOnLoad="1"/>
</workbook>
</file>

<file path=xl/sharedStrings.xml><?xml version="1.0" encoding="utf-8"?>
<sst xmlns="http://schemas.openxmlformats.org/spreadsheetml/2006/main" count="386" uniqueCount="108">
  <si>
    <t>НАЛОГИ НА ПРИБЫЛЬ, ДОХОДЫ</t>
  </si>
  <si>
    <t>Налог на доходы физических лиц</t>
  </si>
  <si>
    <t>182</t>
  </si>
  <si>
    <t>01</t>
  </si>
  <si>
    <t>110</t>
  </si>
  <si>
    <t>Налог на имущество физических лиц</t>
  </si>
  <si>
    <t>10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</si>
  <si>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</si>
  <si>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</si>
  <si>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</si>
  <si>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</si>
  <si>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0000</t>
  </si>
  <si>
    <t>БЕЗВОЗМЕЗДНЫЕ ПОСТУПЛЕНИЯ ОТ ДРУГИХ БЮДЖЕТОВ БЮДЖЕТНОЙ СИСТЕМЫ РОССИЙСКОЙ ФЕДЕРАЦИИ</t>
  </si>
  <si>
    <t>(тыс.руб.)</t>
  </si>
  <si>
    <t xml:space="preserve">НАЛОГИ  НА  ТОВАРЫ   (РАБОТЫ,   УСЛУГИ), РЕАЛИЗУЕМЫЕ  НА  ТЕРРИТОРИИ   РОССИЙСКОЙ ФЕДЕРАЦИИ   </t>
  </si>
  <si>
    <t>000</t>
  </si>
  <si>
    <t>100</t>
  </si>
  <si>
    <t>00</t>
  </si>
  <si>
    <t>НАЛОГОВЫЕ И НЕНАЛОГОВЫЕ ДОХОДЫ</t>
  </si>
  <si>
    <t>НАЛОГИ НА ИМУЩЕСТВО</t>
  </si>
  <si>
    <t>№  строки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</si>
  <si>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</si>
  <si>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</si>
  <si>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</si>
  <si>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</si>
  <si>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</si>
  <si>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</si>
  <si>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</si>
  <si>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поселений</t>
  </si>
  <si>
    <t>Акцизы по подакцизным товарам (продукции), производимым на территории РФ</t>
  </si>
  <si>
    <t>Субвенции бюджетам на осуществление первичного воинского учета на террито-риях, где отсутствуют военные комиссариаты</t>
  </si>
  <si>
    <t>Земельный налог с организаций</t>
  </si>
  <si>
    <t>150</t>
  </si>
  <si>
    <t>Код классификации доходов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</si>
  <si>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</si>
  <si>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</si>
  <si>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</si>
  <si>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</si>
  <si>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</si>
  <si>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</si>
  <si>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</si>
  <si>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</si>
  <si>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</si>
  <si>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ДОХОДЫ ВСЕГО</t>
  </si>
  <si>
    <t>02</t>
  </si>
  <si>
    <t>010</t>
  </si>
  <si>
    <t>03</t>
  </si>
  <si>
    <t>06</t>
  </si>
  <si>
    <t>030</t>
  </si>
  <si>
    <t>040</t>
  </si>
  <si>
    <t>043</t>
  </si>
  <si>
    <t>033</t>
  </si>
  <si>
    <t>08</t>
  </si>
  <si>
    <t>04</t>
  </si>
  <si>
    <t>020</t>
  </si>
  <si>
    <t>15</t>
  </si>
  <si>
    <t>001</t>
  </si>
  <si>
    <t>30</t>
  </si>
  <si>
    <t>024</t>
  </si>
  <si>
    <t>35</t>
  </si>
  <si>
    <t>118</t>
  </si>
  <si>
    <t>49</t>
  </si>
  <si>
    <t>999</t>
  </si>
  <si>
    <t xml:space="preserve">Дотации бюджетам сельских поселений на выравнивание бюджетной обеспеченности </t>
  </si>
  <si>
    <t>Субсидия на обеспечение первичных мер пожарной безопасности</t>
  </si>
  <si>
    <t>2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</si>
  <si>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</si>
  <si>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</si>
  <si>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</si>
  <si>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</si>
  <si>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</si>
  <si>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</si>
  <si>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</si>
  <si>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</si>
  <si>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</si>
  <si>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</si>
  <si>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 и Субсидия на содержание автомобильных дорог общего пользования местного значения за счет дорожного фонда Красноярского края.</t>
  </si>
  <si>
    <t>20</t>
  </si>
  <si>
    <t>29</t>
  </si>
  <si>
    <t>7509</t>
  </si>
  <si>
    <t>7412</t>
  </si>
  <si>
    <t xml:space="preserve">БЕЗВОЗМЕЗДНЫЕ ПОСТУПЛЕНИЯ 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</si>
  <si>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</si>
  <si>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</si>
  <si>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</si>
  <si>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</si>
  <si>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</si>
  <si>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>40</t>
  </si>
  <si>
    <t>Субвенции бюджетам сельских поселений на выполнение передаваемых полномочий субъектов Российской Федерации
(по созданию и обеспечению деятельности административных комиссий)</t>
  </si>
  <si>
    <t>7514</t>
  </si>
  <si>
    <t>813</t>
  </si>
  <si>
    <t>Субсидии бюджетам  сельских поселений на организацию и проведение акарицидных обработок мест массового отдыха населения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</si>
  <si>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</si>
  <si>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</si>
  <si>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</t>
  </si>
  <si>
    <t>05</t>
  </si>
  <si>
    <t>035</t>
  </si>
  <si>
    <t>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</si>
  <si>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</si>
  <si>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</si>
  <si>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7555</t>
  </si>
  <si>
    <t>Утверждено на 2023 год</t>
  </si>
  <si>
    <t>Субсидия на содержание автомобильных дорог общего пользования местного значения за счет средст дорожного фонда Красноярского края</t>
  </si>
  <si>
    <t>Прочие межбюджетные трансферты</t>
  </si>
  <si>
    <t>Утверждено на 2024 год</t>
  </si>
  <si>
    <t>Доходы местного бюджета на 2023 год и плановый период 2024-2025 г.</t>
  </si>
  <si>
    <t>Утверждено на 2025 год</t>
  </si>
  <si>
    <t>Приложение № 3 к проеку решения  Марининского Совета депутатов от 29.12.2022 г, № 25-96р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</si>
</sst>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#,##0;#,##0"/>
    <numFmt numFmtId="173" formatCode="0.0"/>
    <numFmt numFmtId="174" formatCode="0.0000000"/>
    <numFmt numFmtId="175" formatCode="0.000"/>
    <numFmt numFmtId="176" formatCode="0.00000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419]#,##0"/>
    <numFmt numFmtId="183" formatCode="[$-FC19]d\ mmmm\ yyyy\ &quot;г.&quot;"/>
    <numFmt numFmtId="184" formatCode="0.000000"/>
  </numFmts>
  <fonts count="50">
    <font>
      <sz val="10"/>
      <name val="Arial Cyr"/>
      <family val="0"/>
    </font>
    <font>
      <b/>
      <sz val="10"/>
      <color indexed="63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63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182" fontId="33" fillId="0" borderId="0">
      <alignment/>
      <protection/>
    </xf>
    <xf numFmtId="3" fontId="13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55" applyFont="1" applyBorder="1" applyAlignment="1" applyProtection="1">
      <alignment horizontal="center" vertical="center"/>
      <protection locked="0"/>
    </xf>
    <xf numFmtId="173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3" fontId="5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73" fontId="5" fillId="32" borderId="10" xfId="0" applyNumberFormat="1" applyFont="1" applyFill="1" applyBorder="1" applyAlignment="1">
      <alignment horizontal="center" vertical="center"/>
    </xf>
    <xf numFmtId="1" fontId="12" fillId="0" borderId="10" xfId="55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182" fontId="11" fillId="0" borderId="11" xfId="33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10" fillId="32" borderId="10" xfId="55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0" fillId="0" borderId="10" xfId="55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13" xfId="55" applyFont="1" applyBorder="1" applyAlignment="1">
      <alignment horizontal="left" vertical="center" wrapText="1"/>
    </xf>
    <xf numFmtId="0" fontId="4" fillId="0" borderId="10" xfId="55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9" fillId="0" borderId="0" xfId="0" applyFont="1" applyBorder="1" applyAlignment="1">
      <alignment horizontal="left" vertical="center" wrapText="1"/>
    </xf>
    <xf numFmtId="3" fontId="10" fillId="0" borderId="14" xfId="34" applyFont="1" applyFill="1" applyBorder="1" applyAlignment="1">
      <alignment horizontal="left" vertical="top" wrapText="1"/>
      <protection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wrapText="1"/>
    </xf>
    <xf numFmtId="0" fontId="49" fillId="32" borderId="10" xfId="0" applyFont="1" applyFill="1" applyBorder="1" applyAlignment="1">
      <alignment horizontal="left" vertical="center" wrapText="1"/>
    </xf>
    <xf numFmtId="0" fontId="0" fillId="32" borderId="0" xfId="0" applyFont="1" applyFill="1" applyAlignment="1">
      <alignment vertical="top" wrapText="1"/>
    </xf>
    <xf numFmtId="2" fontId="5" fillId="0" borderId="10" xfId="0" applyNumberFormat="1" applyFont="1" applyBorder="1" applyAlignment="1">
      <alignment horizontal="center" vertical="center"/>
    </xf>
    <xf numFmtId="175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2" fontId="5" fillId="33" borderId="15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9" fillId="32" borderId="0" xfId="0" applyFont="1" applyFill="1" applyAlignment="1">
      <alignment horizontal="left" vertical="center" wrapText="1"/>
    </xf>
    <xf numFmtId="0" fontId="5" fillId="32" borderId="0" xfId="0" applyFont="1" applyFill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 wrapText="1"/>
    </xf>
    <xf numFmtId="173" fontId="0" fillId="32" borderId="0" xfId="0" applyNumberFormat="1" applyFont="1" applyFill="1" applyAlignment="1">
      <alignment/>
    </xf>
    <xf numFmtId="0" fontId="5" fillId="32" borderId="0" xfId="0" applyFont="1" applyFill="1" applyAlignment="1">
      <alignment vertical="center" wrapText="1"/>
    </xf>
    <xf numFmtId="0" fontId="5" fillId="32" borderId="16" xfId="0" applyFont="1" applyFill="1" applyBorder="1" applyAlignment="1">
      <alignment horizontal="left" vertical="center" wrapText="1"/>
    </xf>
    <xf numFmtId="0" fontId="9" fillId="0" borderId="16" xfId="55" applyFont="1" applyBorder="1" applyAlignment="1" applyProtection="1">
      <alignment horizontal="center" vertical="center" textRotation="90" wrapText="1"/>
      <protection locked="0"/>
    </xf>
    <xf numFmtId="0" fontId="9" fillId="0" borderId="17" xfId="55" applyFont="1" applyBorder="1" applyAlignment="1" applyProtection="1">
      <alignment horizontal="center" vertical="center" textRotation="90" wrapText="1"/>
      <protection locked="0"/>
    </xf>
    <xf numFmtId="0" fontId="4" fillId="0" borderId="0" xfId="55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10" fillId="0" borderId="10" xfId="55" applyFont="1" applyBorder="1" applyAlignment="1" applyProtection="1">
      <alignment horizontal="center" vertical="center" wrapText="1"/>
      <protection locked="0"/>
    </xf>
    <xf numFmtId="173" fontId="8" fillId="0" borderId="10" xfId="55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5"/>
  <sheetViews>
    <sheetView tabSelected="1" workbookViewId="0" topLeftCell="A29">
      <selection activeCell="K52" sqref="K52"/>
    </sheetView>
  </sheetViews>
  <sheetFormatPr defaultColWidth="9.00390625" defaultRowHeight="12.75"/>
  <cols>
    <col min="1" max="9" width="5.625" style="19" customWidth="1"/>
    <col min="10" max="10" width="43.125" style="27" customWidth="1"/>
    <col min="11" max="11" width="12.00390625" style="5" customWidth="1"/>
    <col min="12" max="12" width="11.25390625" style="4" customWidth="1"/>
    <col min="13" max="13" width="10.375" style="4" customWidth="1"/>
    <col min="14" max="14" width="10.625" style="1" customWidth="1"/>
    <col min="15" max="15" width="10.375" style="1" customWidth="1"/>
    <col min="16" max="16" width="9.875" style="1" customWidth="1"/>
    <col min="17" max="16384" width="9.125" style="1" customWidth="1"/>
  </cols>
  <sheetData>
    <row r="1" spans="1:13" ht="63.75" customHeight="1">
      <c r="A1" s="13"/>
      <c r="B1" s="13"/>
      <c r="C1" s="13"/>
      <c r="D1" s="13"/>
      <c r="E1" s="13"/>
      <c r="F1" s="13"/>
      <c r="G1" s="13"/>
      <c r="H1" s="13"/>
      <c r="I1" s="13"/>
      <c r="J1" s="22"/>
      <c r="K1" s="54" t="s">
        <v>107</v>
      </c>
      <c r="L1" s="54"/>
      <c r="M1" s="54"/>
    </row>
    <row r="2" spans="1:13" ht="23.25" customHeight="1">
      <c r="A2" s="59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1" ht="20.25" customHeight="1">
      <c r="A3" s="53" t="s">
        <v>13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3" ht="17.25" customHeight="1">
      <c r="A4" s="57" t="s">
        <v>20</v>
      </c>
      <c r="B4" s="60" t="s">
        <v>33</v>
      </c>
      <c r="C4" s="61"/>
      <c r="D4" s="61"/>
      <c r="E4" s="61"/>
      <c r="F4" s="61"/>
      <c r="G4" s="61"/>
      <c r="H4" s="61"/>
      <c r="I4" s="62"/>
      <c r="J4" s="23"/>
      <c r="K4" s="58" t="s">
        <v>101</v>
      </c>
      <c r="L4" s="58" t="s">
        <v>104</v>
      </c>
      <c r="M4" s="58" t="s">
        <v>106</v>
      </c>
    </row>
    <row r="5" spans="1:13" ht="19.5" customHeight="1">
      <c r="A5" s="57"/>
      <c r="B5" s="51" t="s">
        <v>34</v>
      </c>
      <c r="C5" s="51" t="s">
        <v>35</v>
      </c>
      <c r="D5" s="51" t="s">
        <v>36</v>
      </c>
      <c r="E5" s="51" t="s">
        <v>37</v>
      </c>
      <c r="F5" s="51" t="s">
        <v>38</v>
      </c>
      <c r="G5" s="51" t="s">
        <v>39</v>
      </c>
      <c r="H5" s="51" t="s">
        <v>40</v>
      </c>
      <c r="I5" s="51" t="s">
        <v>41</v>
      </c>
      <c r="J5" s="55" t="s">
        <v>42</v>
      </c>
      <c r="K5" s="58"/>
      <c r="L5" s="58"/>
      <c r="M5" s="58"/>
    </row>
    <row r="6" spans="1:13" ht="34.5" customHeight="1">
      <c r="A6" s="57"/>
      <c r="B6" s="52"/>
      <c r="C6" s="52"/>
      <c r="D6" s="52"/>
      <c r="E6" s="52"/>
      <c r="F6" s="52"/>
      <c r="G6" s="52"/>
      <c r="H6" s="52"/>
      <c r="I6" s="52"/>
      <c r="J6" s="56"/>
      <c r="K6" s="58"/>
      <c r="L6" s="58"/>
      <c r="M6" s="58"/>
    </row>
    <row r="7" spans="1:13" ht="15.75">
      <c r="A7" s="14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4">
        <v>10</v>
      </c>
      <c r="K7" s="8">
        <v>11</v>
      </c>
      <c r="L7" s="9">
        <v>12</v>
      </c>
      <c r="M7" s="9">
        <v>13</v>
      </c>
    </row>
    <row r="8" spans="1:13" ht="15.75">
      <c r="A8" s="15">
        <v>2</v>
      </c>
      <c r="B8" s="16" t="s">
        <v>15</v>
      </c>
      <c r="C8" s="15">
        <v>0</v>
      </c>
      <c r="D8" s="16" t="s">
        <v>17</v>
      </c>
      <c r="E8" s="16" t="s">
        <v>17</v>
      </c>
      <c r="F8" s="16" t="s">
        <v>15</v>
      </c>
      <c r="G8" s="16" t="s">
        <v>17</v>
      </c>
      <c r="H8" s="16" t="s">
        <v>11</v>
      </c>
      <c r="I8" s="16" t="s">
        <v>15</v>
      </c>
      <c r="J8" s="10" t="s">
        <v>43</v>
      </c>
      <c r="K8" s="39">
        <f>K9+K34</f>
        <v>17845.43</v>
      </c>
      <c r="L8" s="39">
        <f>L9+L34</f>
        <v>14152</v>
      </c>
      <c r="M8" s="39">
        <f>M9+M34</f>
        <v>14072</v>
      </c>
    </row>
    <row r="9" spans="1:13" ht="12.75">
      <c r="A9" s="15">
        <v>3</v>
      </c>
      <c r="B9" s="16" t="s">
        <v>15</v>
      </c>
      <c r="C9" s="15">
        <v>1</v>
      </c>
      <c r="D9" s="16" t="s">
        <v>17</v>
      </c>
      <c r="E9" s="16" t="s">
        <v>17</v>
      </c>
      <c r="F9" s="16" t="s">
        <v>15</v>
      </c>
      <c r="G9" s="16" t="s">
        <v>17</v>
      </c>
      <c r="H9" s="16" t="s">
        <v>11</v>
      </c>
      <c r="I9" s="16" t="s">
        <v>15</v>
      </c>
      <c r="J9" s="11" t="s">
        <v>18</v>
      </c>
      <c r="K9" s="39">
        <f>K10+K13+K19+K27+K30</f>
        <v>1254.6</v>
      </c>
      <c r="L9" s="39">
        <f>L10+L13+L19+L27+L30</f>
        <v>1313.79</v>
      </c>
      <c r="M9" s="39">
        <f>M12+M13+M20+M22+M27</f>
        <v>1382.3000000000002</v>
      </c>
    </row>
    <row r="10" spans="1:13" ht="12.75">
      <c r="A10" s="15">
        <v>4</v>
      </c>
      <c r="B10" s="16" t="s">
        <v>2</v>
      </c>
      <c r="C10" s="15">
        <v>1</v>
      </c>
      <c r="D10" s="16" t="s">
        <v>3</v>
      </c>
      <c r="E10" s="16" t="s">
        <v>17</v>
      </c>
      <c r="F10" s="16" t="s">
        <v>15</v>
      </c>
      <c r="G10" s="16" t="s">
        <v>17</v>
      </c>
      <c r="H10" s="16" t="s">
        <v>11</v>
      </c>
      <c r="I10" s="16" t="s">
        <v>15</v>
      </c>
      <c r="J10" s="11" t="s">
        <v>0</v>
      </c>
      <c r="K10" s="36">
        <f aca="true" t="shared" si="0" ref="K10:M11">K11</f>
        <v>320</v>
      </c>
      <c r="L10" s="36">
        <f t="shared" si="0"/>
        <v>337.89</v>
      </c>
      <c r="M10" s="36">
        <f>M11</f>
        <v>363.8</v>
      </c>
    </row>
    <row r="11" spans="1:13" ht="12.75">
      <c r="A11" s="15">
        <v>5</v>
      </c>
      <c r="B11" s="16" t="s">
        <v>2</v>
      </c>
      <c r="C11" s="15">
        <v>1</v>
      </c>
      <c r="D11" s="16" t="s">
        <v>3</v>
      </c>
      <c r="E11" s="16" t="s">
        <v>44</v>
      </c>
      <c r="F11" s="16" t="s">
        <v>15</v>
      </c>
      <c r="G11" s="16" t="s">
        <v>3</v>
      </c>
      <c r="H11" s="16" t="s">
        <v>11</v>
      </c>
      <c r="I11" s="17" t="s">
        <v>4</v>
      </c>
      <c r="J11" s="11" t="s">
        <v>1</v>
      </c>
      <c r="K11" s="36">
        <f t="shared" si="0"/>
        <v>320</v>
      </c>
      <c r="L11" s="36">
        <f t="shared" si="0"/>
        <v>337.89</v>
      </c>
      <c r="M11" s="36">
        <f t="shared" si="0"/>
        <v>363.8</v>
      </c>
    </row>
    <row r="12" spans="1:15" ht="76.5">
      <c r="A12" s="15">
        <v>6</v>
      </c>
      <c r="B12" s="16" t="s">
        <v>2</v>
      </c>
      <c r="C12" s="15">
        <v>1</v>
      </c>
      <c r="D12" s="16" t="s">
        <v>3</v>
      </c>
      <c r="E12" s="16" t="s">
        <v>44</v>
      </c>
      <c r="F12" s="16" t="s">
        <v>45</v>
      </c>
      <c r="G12" s="16" t="s">
        <v>3</v>
      </c>
      <c r="H12" s="16" t="s">
        <v>11</v>
      </c>
      <c r="I12" s="16" t="s">
        <v>4</v>
      </c>
      <c r="J12" s="11" t="s">
        <v>24</v>
      </c>
      <c r="K12" s="36">
        <v>320</v>
      </c>
      <c r="L12" s="36">
        <f>340.89-3</f>
        <v>337.89</v>
      </c>
      <c r="M12" s="36">
        <f>368.8-5</f>
        <v>363.8</v>
      </c>
      <c r="O12" s="6"/>
    </row>
    <row r="13" spans="1:13" s="32" customFormat="1" ht="38.25">
      <c r="A13" s="30">
        <v>7</v>
      </c>
      <c r="B13" s="18" t="s">
        <v>15</v>
      </c>
      <c r="C13" s="30">
        <v>1</v>
      </c>
      <c r="D13" s="18" t="s">
        <v>46</v>
      </c>
      <c r="E13" s="18" t="s">
        <v>17</v>
      </c>
      <c r="F13" s="18" t="s">
        <v>15</v>
      </c>
      <c r="G13" s="18" t="s">
        <v>17</v>
      </c>
      <c r="H13" s="18" t="s">
        <v>11</v>
      </c>
      <c r="I13" s="18" t="s">
        <v>15</v>
      </c>
      <c r="J13" s="31" t="s">
        <v>14</v>
      </c>
      <c r="K13" s="40">
        <f>K14</f>
        <v>574.6</v>
      </c>
      <c r="L13" s="40">
        <f>L14</f>
        <v>607.9</v>
      </c>
      <c r="M13" s="40">
        <f>M14</f>
        <v>643.5000000000001</v>
      </c>
    </row>
    <row r="14" spans="1:14" s="32" customFormat="1" ht="25.5">
      <c r="A14" s="30">
        <v>8</v>
      </c>
      <c r="B14" s="18" t="s">
        <v>15</v>
      </c>
      <c r="C14" s="30">
        <v>1</v>
      </c>
      <c r="D14" s="18" t="s">
        <v>46</v>
      </c>
      <c r="E14" s="18" t="s">
        <v>44</v>
      </c>
      <c r="F14" s="18" t="s">
        <v>15</v>
      </c>
      <c r="G14" s="18" t="s">
        <v>3</v>
      </c>
      <c r="H14" s="18" t="s">
        <v>11</v>
      </c>
      <c r="I14" s="18" t="s">
        <v>4</v>
      </c>
      <c r="J14" s="31" t="s">
        <v>29</v>
      </c>
      <c r="K14" s="40">
        <f>SUM(K15+K16+K17+K18)</f>
        <v>574.6</v>
      </c>
      <c r="L14" s="40">
        <f>SUM(L15+L16+L17+L18)</f>
        <v>607.9</v>
      </c>
      <c r="M14" s="40">
        <f>SUM(M15+M16+M17+M18)</f>
        <v>643.5000000000001</v>
      </c>
      <c r="N14" s="33"/>
    </row>
    <row r="15" spans="1:14" s="32" customFormat="1" ht="127.5">
      <c r="A15" s="30">
        <v>9</v>
      </c>
      <c r="B15" s="18" t="s">
        <v>16</v>
      </c>
      <c r="C15" s="30">
        <v>1</v>
      </c>
      <c r="D15" s="18" t="s">
        <v>46</v>
      </c>
      <c r="E15" s="18" t="s">
        <v>44</v>
      </c>
      <c r="F15" s="18" t="s">
        <v>66</v>
      </c>
      <c r="G15" s="18" t="s">
        <v>3</v>
      </c>
      <c r="H15" s="18" t="s">
        <v>11</v>
      </c>
      <c r="I15" s="18" t="s">
        <v>4</v>
      </c>
      <c r="J15" s="34" t="s">
        <v>67</v>
      </c>
      <c r="K15" s="40">
        <v>272.2</v>
      </c>
      <c r="L15" s="40">
        <v>290</v>
      </c>
      <c r="M15" s="40">
        <v>307.8</v>
      </c>
      <c r="N15" s="33"/>
    </row>
    <row r="16" spans="1:14" s="32" customFormat="1" ht="140.25">
      <c r="A16" s="30">
        <v>10</v>
      </c>
      <c r="B16" s="18" t="s">
        <v>16</v>
      </c>
      <c r="C16" s="30">
        <v>1</v>
      </c>
      <c r="D16" s="18" t="s">
        <v>46</v>
      </c>
      <c r="E16" s="18" t="s">
        <v>44</v>
      </c>
      <c r="F16" s="18" t="s">
        <v>68</v>
      </c>
      <c r="G16" s="18" t="s">
        <v>3</v>
      </c>
      <c r="H16" s="18" t="s">
        <v>11</v>
      </c>
      <c r="I16" s="18" t="s">
        <v>4</v>
      </c>
      <c r="J16" s="34" t="s">
        <v>69</v>
      </c>
      <c r="K16" s="40">
        <v>1.9</v>
      </c>
      <c r="L16" s="40">
        <v>2</v>
      </c>
      <c r="M16" s="40">
        <v>2</v>
      </c>
      <c r="N16" s="33"/>
    </row>
    <row r="17" spans="1:14" s="32" customFormat="1" ht="127.5">
      <c r="A17" s="30">
        <v>11</v>
      </c>
      <c r="B17" s="18" t="s">
        <v>16</v>
      </c>
      <c r="C17" s="30">
        <v>1</v>
      </c>
      <c r="D17" s="18" t="s">
        <v>46</v>
      </c>
      <c r="E17" s="18" t="s">
        <v>44</v>
      </c>
      <c r="F17" s="18" t="s">
        <v>71</v>
      </c>
      <c r="G17" s="18" t="s">
        <v>3</v>
      </c>
      <c r="H17" s="18" t="s">
        <v>11</v>
      </c>
      <c r="I17" s="18" t="s">
        <v>4</v>
      </c>
      <c r="J17" s="34" t="s">
        <v>70</v>
      </c>
      <c r="K17" s="40">
        <v>336.4</v>
      </c>
      <c r="L17" s="40">
        <v>353.9</v>
      </c>
      <c r="M17" s="40">
        <v>371.6</v>
      </c>
      <c r="N17" s="33"/>
    </row>
    <row r="18" spans="1:37" s="32" customFormat="1" ht="116.25" customHeight="1">
      <c r="A18" s="30">
        <v>12</v>
      </c>
      <c r="B18" s="18" t="s">
        <v>16</v>
      </c>
      <c r="C18" s="30">
        <v>1</v>
      </c>
      <c r="D18" s="18" t="s">
        <v>46</v>
      </c>
      <c r="E18" s="18" t="s">
        <v>44</v>
      </c>
      <c r="F18" s="18" t="s">
        <v>73</v>
      </c>
      <c r="G18" s="18" t="s">
        <v>3</v>
      </c>
      <c r="H18" s="18" t="s">
        <v>11</v>
      </c>
      <c r="I18" s="18" t="s">
        <v>4</v>
      </c>
      <c r="J18" s="34" t="s">
        <v>72</v>
      </c>
      <c r="K18" s="40">
        <v>-35.9</v>
      </c>
      <c r="L18" s="40">
        <v>-38</v>
      </c>
      <c r="M18" s="40">
        <v>-37.9</v>
      </c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1:13" ht="12.75">
      <c r="A19" s="15">
        <v>13</v>
      </c>
      <c r="B19" s="16" t="s">
        <v>15</v>
      </c>
      <c r="C19" s="15">
        <v>1</v>
      </c>
      <c r="D19" s="16" t="s">
        <v>47</v>
      </c>
      <c r="E19" s="16" t="s">
        <v>17</v>
      </c>
      <c r="F19" s="16" t="s">
        <v>15</v>
      </c>
      <c r="G19" s="16" t="s">
        <v>17</v>
      </c>
      <c r="H19" s="16" t="s">
        <v>11</v>
      </c>
      <c r="I19" s="16" t="s">
        <v>15</v>
      </c>
      <c r="J19" s="11" t="s">
        <v>19</v>
      </c>
      <c r="K19" s="36">
        <f>K22+K20</f>
        <v>320</v>
      </c>
      <c r="L19" s="36">
        <f>SUM(L21+L24+L26)</f>
        <v>328</v>
      </c>
      <c r="M19" s="36">
        <f>SUM(M21+M24+M26)</f>
        <v>335</v>
      </c>
    </row>
    <row r="20" spans="1:13" ht="12.75">
      <c r="A20" s="15">
        <v>14</v>
      </c>
      <c r="B20" s="16" t="s">
        <v>2</v>
      </c>
      <c r="C20" s="15">
        <v>1</v>
      </c>
      <c r="D20" s="16" t="s">
        <v>47</v>
      </c>
      <c r="E20" s="16" t="s">
        <v>3</v>
      </c>
      <c r="F20" s="16" t="s">
        <v>15</v>
      </c>
      <c r="G20" s="16" t="s">
        <v>17</v>
      </c>
      <c r="H20" s="16" t="s">
        <v>11</v>
      </c>
      <c r="I20" s="16" t="s">
        <v>4</v>
      </c>
      <c r="J20" s="11" t="s">
        <v>5</v>
      </c>
      <c r="K20" s="36">
        <f>K21</f>
        <v>55</v>
      </c>
      <c r="L20" s="36">
        <f>L21</f>
        <v>58</v>
      </c>
      <c r="M20" s="36">
        <f>M21</f>
        <v>60</v>
      </c>
    </row>
    <row r="21" spans="1:13" ht="60.75" customHeight="1">
      <c r="A21" s="15">
        <v>15</v>
      </c>
      <c r="B21" s="16" t="s">
        <v>2</v>
      </c>
      <c r="C21" s="15">
        <v>1</v>
      </c>
      <c r="D21" s="16" t="s">
        <v>47</v>
      </c>
      <c r="E21" s="16" t="s">
        <v>3</v>
      </c>
      <c r="F21" s="16" t="s">
        <v>48</v>
      </c>
      <c r="G21" s="16" t="s">
        <v>6</v>
      </c>
      <c r="H21" s="16" t="s">
        <v>11</v>
      </c>
      <c r="I21" s="16" t="s">
        <v>4</v>
      </c>
      <c r="J21" s="11" t="s">
        <v>25</v>
      </c>
      <c r="K21" s="36">
        <v>55</v>
      </c>
      <c r="L21" s="36">
        <v>58</v>
      </c>
      <c r="M21" s="36">
        <v>60</v>
      </c>
    </row>
    <row r="22" spans="1:13" ht="12.75">
      <c r="A22" s="15">
        <v>16</v>
      </c>
      <c r="B22" s="16" t="s">
        <v>2</v>
      </c>
      <c r="C22" s="15">
        <v>1</v>
      </c>
      <c r="D22" s="16" t="s">
        <v>47</v>
      </c>
      <c r="E22" s="16" t="s">
        <v>47</v>
      </c>
      <c r="F22" s="16" t="s">
        <v>15</v>
      </c>
      <c r="G22" s="16" t="s">
        <v>17</v>
      </c>
      <c r="H22" s="16" t="s">
        <v>11</v>
      </c>
      <c r="I22" s="16" t="s">
        <v>15</v>
      </c>
      <c r="J22" s="11" t="s">
        <v>7</v>
      </c>
      <c r="K22" s="36">
        <f>SUM(K23+K25)</f>
        <v>265</v>
      </c>
      <c r="L22" s="36">
        <f>SUM(L23+L25)</f>
        <v>270</v>
      </c>
      <c r="M22" s="36">
        <f>SUM(M23+M25)</f>
        <v>275</v>
      </c>
    </row>
    <row r="23" spans="1:13" s="32" customFormat="1" ht="12.75">
      <c r="A23" s="30">
        <v>17</v>
      </c>
      <c r="B23" s="18" t="s">
        <v>2</v>
      </c>
      <c r="C23" s="30">
        <v>1</v>
      </c>
      <c r="D23" s="18" t="s">
        <v>47</v>
      </c>
      <c r="E23" s="18" t="s">
        <v>47</v>
      </c>
      <c r="F23" s="18" t="s">
        <v>48</v>
      </c>
      <c r="G23" s="18" t="s">
        <v>17</v>
      </c>
      <c r="H23" s="18" t="s">
        <v>11</v>
      </c>
      <c r="I23" s="18" t="s">
        <v>4</v>
      </c>
      <c r="J23" s="31" t="s">
        <v>31</v>
      </c>
      <c r="K23" s="40">
        <f>K24</f>
        <v>170</v>
      </c>
      <c r="L23" s="40">
        <f>L24</f>
        <v>170</v>
      </c>
      <c r="M23" s="40">
        <f>M24</f>
        <v>170</v>
      </c>
    </row>
    <row r="24" spans="1:13" s="32" customFormat="1" ht="42.75" customHeight="1">
      <c r="A24" s="30">
        <v>18</v>
      </c>
      <c r="B24" s="18" t="s">
        <v>2</v>
      </c>
      <c r="C24" s="30">
        <v>1</v>
      </c>
      <c r="D24" s="18" t="s">
        <v>47</v>
      </c>
      <c r="E24" s="18" t="s">
        <v>47</v>
      </c>
      <c r="F24" s="18" t="s">
        <v>51</v>
      </c>
      <c r="G24" s="18" t="s">
        <v>6</v>
      </c>
      <c r="H24" s="18" t="s">
        <v>11</v>
      </c>
      <c r="I24" s="18" t="s">
        <v>4</v>
      </c>
      <c r="J24" s="31" t="s">
        <v>28</v>
      </c>
      <c r="K24" s="40">
        <v>170</v>
      </c>
      <c r="L24" s="40">
        <v>170</v>
      </c>
      <c r="M24" s="40">
        <v>170</v>
      </c>
    </row>
    <row r="25" spans="1:13" s="32" customFormat="1" ht="27" customHeight="1">
      <c r="A25" s="30">
        <v>19</v>
      </c>
      <c r="B25" s="18" t="s">
        <v>2</v>
      </c>
      <c r="C25" s="30">
        <v>1</v>
      </c>
      <c r="D25" s="18" t="s">
        <v>47</v>
      </c>
      <c r="E25" s="18" t="s">
        <v>47</v>
      </c>
      <c r="F25" s="18" t="s">
        <v>49</v>
      </c>
      <c r="G25" s="18" t="s">
        <v>17</v>
      </c>
      <c r="H25" s="18" t="s">
        <v>11</v>
      </c>
      <c r="I25" s="18" t="s">
        <v>4</v>
      </c>
      <c r="J25" s="31" t="s">
        <v>27</v>
      </c>
      <c r="K25" s="40">
        <f>K26</f>
        <v>95</v>
      </c>
      <c r="L25" s="40">
        <f>L26</f>
        <v>100</v>
      </c>
      <c r="M25" s="40">
        <f>M26</f>
        <v>105</v>
      </c>
    </row>
    <row r="26" spans="1:13" s="32" customFormat="1" ht="45.75" customHeight="1">
      <c r="A26" s="30">
        <v>20</v>
      </c>
      <c r="B26" s="18" t="s">
        <v>2</v>
      </c>
      <c r="C26" s="30">
        <v>1</v>
      </c>
      <c r="D26" s="18" t="s">
        <v>47</v>
      </c>
      <c r="E26" s="18" t="s">
        <v>47</v>
      </c>
      <c r="F26" s="18" t="s">
        <v>50</v>
      </c>
      <c r="G26" s="18" t="s">
        <v>6</v>
      </c>
      <c r="H26" s="18" t="s">
        <v>11</v>
      </c>
      <c r="I26" s="18" t="s">
        <v>4</v>
      </c>
      <c r="J26" s="31" t="s">
        <v>26</v>
      </c>
      <c r="K26" s="40">
        <v>95</v>
      </c>
      <c r="L26" s="40">
        <v>100</v>
      </c>
      <c r="M26" s="40">
        <v>105</v>
      </c>
    </row>
    <row r="27" spans="1:13" ht="12.75">
      <c r="A27" s="15">
        <v>21</v>
      </c>
      <c r="B27" s="16" t="s">
        <v>15</v>
      </c>
      <c r="C27" s="15">
        <v>1</v>
      </c>
      <c r="D27" s="16" t="s">
        <v>52</v>
      </c>
      <c r="E27" s="16" t="s">
        <v>17</v>
      </c>
      <c r="F27" s="16" t="s">
        <v>15</v>
      </c>
      <c r="G27" s="16" t="s">
        <v>17</v>
      </c>
      <c r="H27" s="16" t="s">
        <v>11</v>
      </c>
      <c r="I27" s="16" t="s">
        <v>15</v>
      </c>
      <c r="J27" s="11" t="s">
        <v>8</v>
      </c>
      <c r="K27" s="36">
        <f>K28</f>
        <v>40</v>
      </c>
      <c r="L27" s="36">
        <f>L28</f>
        <v>40</v>
      </c>
      <c r="M27" s="36">
        <f>M28</f>
        <v>40</v>
      </c>
    </row>
    <row r="28" spans="1:13" ht="51">
      <c r="A28" s="15">
        <v>22</v>
      </c>
      <c r="B28" s="16" t="s">
        <v>90</v>
      </c>
      <c r="C28" s="15">
        <v>1</v>
      </c>
      <c r="D28" s="16" t="s">
        <v>52</v>
      </c>
      <c r="E28" s="16" t="s">
        <v>53</v>
      </c>
      <c r="F28" s="16" t="s">
        <v>15</v>
      </c>
      <c r="G28" s="16" t="s">
        <v>17</v>
      </c>
      <c r="H28" s="16" t="s">
        <v>11</v>
      </c>
      <c r="I28" s="16" t="s">
        <v>4</v>
      </c>
      <c r="J28" s="25" t="s">
        <v>9</v>
      </c>
      <c r="K28" s="36">
        <v>40</v>
      </c>
      <c r="L28" s="36">
        <v>40</v>
      </c>
      <c r="M28" s="36">
        <v>40</v>
      </c>
    </row>
    <row r="29" spans="1:13" ht="82.5" customHeight="1">
      <c r="A29" s="15">
        <v>23</v>
      </c>
      <c r="B29" s="16" t="s">
        <v>90</v>
      </c>
      <c r="C29" s="15">
        <v>1</v>
      </c>
      <c r="D29" s="16" t="s">
        <v>52</v>
      </c>
      <c r="E29" s="16" t="s">
        <v>53</v>
      </c>
      <c r="F29" s="16" t="s">
        <v>54</v>
      </c>
      <c r="G29" s="16" t="s">
        <v>3</v>
      </c>
      <c r="H29" s="16" t="s">
        <v>11</v>
      </c>
      <c r="I29" s="16" t="s">
        <v>4</v>
      </c>
      <c r="J29" s="25" t="s">
        <v>10</v>
      </c>
      <c r="K29" s="36">
        <v>40</v>
      </c>
      <c r="L29" s="36">
        <v>40</v>
      </c>
      <c r="M29" s="36">
        <v>40</v>
      </c>
    </row>
    <row r="30" spans="1:13" ht="70.5" customHeight="1" hidden="1">
      <c r="A30" s="15">
        <v>27</v>
      </c>
      <c r="B30" s="16" t="s">
        <v>90</v>
      </c>
      <c r="C30" s="15">
        <v>0</v>
      </c>
      <c r="D30" s="16" t="s">
        <v>94</v>
      </c>
      <c r="E30" s="16" t="s">
        <v>17</v>
      </c>
      <c r="F30" s="16" t="s">
        <v>15</v>
      </c>
      <c r="G30" s="16" t="s">
        <v>17</v>
      </c>
      <c r="H30" s="16" t="s">
        <v>11</v>
      </c>
      <c r="I30" s="16" t="s">
        <v>97</v>
      </c>
      <c r="J30" s="28" t="s">
        <v>92</v>
      </c>
      <c r="K30" s="36">
        <f>K31</f>
        <v>0</v>
      </c>
      <c r="L30" s="36">
        <f>L31</f>
        <v>0</v>
      </c>
      <c r="M30" s="36">
        <f>M31</f>
        <v>8.8</v>
      </c>
    </row>
    <row r="31" spans="1:13" ht="70.5" customHeight="1" hidden="1">
      <c r="A31" s="15">
        <v>28</v>
      </c>
      <c r="B31" s="16" t="s">
        <v>90</v>
      </c>
      <c r="C31" s="15">
        <v>1</v>
      </c>
      <c r="D31" s="16" t="s">
        <v>94</v>
      </c>
      <c r="E31" s="16" t="s">
        <v>95</v>
      </c>
      <c r="F31" s="16" t="s">
        <v>15</v>
      </c>
      <c r="G31" s="16" t="s">
        <v>17</v>
      </c>
      <c r="H31" s="16" t="s">
        <v>11</v>
      </c>
      <c r="I31" s="16" t="s">
        <v>97</v>
      </c>
      <c r="J31" s="29" t="s">
        <v>93</v>
      </c>
      <c r="K31" s="36"/>
      <c r="L31" s="36"/>
      <c r="M31" s="36">
        <v>8.8</v>
      </c>
    </row>
    <row r="32" spans="1:13" ht="90.75" customHeight="1" hidden="1">
      <c r="A32" s="15">
        <v>29</v>
      </c>
      <c r="B32" s="16" t="s">
        <v>90</v>
      </c>
      <c r="C32" s="15">
        <v>1</v>
      </c>
      <c r="D32" s="16" t="s">
        <v>94</v>
      </c>
      <c r="E32" s="16" t="s">
        <v>95</v>
      </c>
      <c r="F32" s="16" t="s">
        <v>48</v>
      </c>
      <c r="G32" s="16" t="s">
        <v>17</v>
      </c>
      <c r="H32" s="16" t="s">
        <v>11</v>
      </c>
      <c r="I32" s="16" t="s">
        <v>97</v>
      </c>
      <c r="J32" s="25" t="s">
        <v>99</v>
      </c>
      <c r="K32" s="36"/>
      <c r="L32" s="36"/>
      <c r="M32" s="39"/>
    </row>
    <row r="33" spans="1:15" ht="70.5" customHeight="1" hidden="1">
      <c r="A33" s="15">
        <v>30</v>
      </c>
      <c r="B33" s="16" t="s">
        <v>90</v>
      </c>
      <c r="C33" s="15">
        <v>1</v>
      </c>
      <c r="D33" s="16" t="s">
        <v>94</v>
      </c>
      <c r="E33" s="16" t="s">
        <v>95</v>
      </c>
      <c r="F33" s="16" t="s">
        <v>96</v>
      </c>
      <c r="G33" s="16" t="s">
        <v>6</v>
      </c>
      <c r="H33" s="16" t="s">
        <v>11</v>
      </c>
      <c r="I33" s="16" t="s">
        <v>97</v>
      </c>
      <c r="J33" s="25" t="s">
        <v>98</v>
      </c>
      <c r="K33" s="36"/>
      <c r="L33" s="36"/>
      <c r="M33" s="36"/>
      <c r="O33" s="37"/>
    </row>
    <row r="34" spans="1:13" ht="12.75">
      <c r="A34" s="15">
        <v>24</v>
      </c>
      <c r="B34" s="16" t="s">
        <v>15</v>
      </c>
      <c r="C34" s="15">
        <v>2</v>
      </c>
      <c r="D34" s="16" t="s">
        <v>17</v>
      </c>
      <c r="E34" s="16" t="s">
        <v>17</v>
      </c>
      <c r="F34" s="16" t="s">
        <v>15</v>
      </c>
      <c r="G34" s="16" t="s">
        <v>17</v>
      </c>
      <c r="H34" s="16" t="s">
        <v>11</v>
      </c>
      <c r="I34" s="16" t="s">
        <v>15</v>
      </c>
      <c r="J34" s="26" t="s">
        <v>81</v>
      </c>
      <c r="K34" s="36">
        <f>K35</f>
        <v>16590.83</v>
      </c>
      <c r="L34" s="36">
        <f>L35</f>
        <v>12838.21</v>
      </c>
      <c r="M34" s="36">
        <f>M35</f>
        <v>12689.7</v>
      </c>
    </row>
    <row r="35" spans="1:13" ht="38.25">
      <c r="A35" s="15">
        <v>25</v>
      </c>
      <c r="B35" s="16" t="s">
        <v>90</v>
      </c>
      <c r="C35" s="15">
        <v>2</v>
      </c>
      <c r="D35" s="16" t="s">
        <v>44</v>
      </c>
      <c r="E35" s="16" t="s">
        <v>17</v>
      </c>
      <c r="F35" s="16" t="s">
        <v>15</v>
      </c>
      <c r="G35" s="16" t="s">
        <v>17</v>
      </c>
      <c r="H35" s="16" t="s">
        <v>11</v>
      </c>
      <c r="I35" s="16" t="s">
        <v>15</v>
      </c>
      <c r="J35" s="11" t="s">
        <v>12</v>
      </c>
      <c r="K35" s="36">
        <f>K36+K40+K45+K50</f>
        <v>16590.83</v>
      </c>
      <c r="L35" s="36">
        <f>L36+L40+L45+L50</f>
        <v>12838.21</v>
      </c>
      <c r="M35" s="36">
        <f>M36+M40+M45+M50</f>
        <v>12689.7</v>
      </c>
    </row>
    <row r="36" spans="1:13" s="32" customFormat="1" ht="25.5">
      <c r="A36" s="30">
        <v>26</v>
      </c>
      <c r="B36" s="18" t="s">
        <v>90</v>
      </c>
      <c r="C36" s="30">
        <v>2</v>
      </c>
      <c r="D36" s="18" t="s">
        <v>44</v>
      </c>
      <c r="E36" s="18" t="s">
        <v>6</v>
      </c>
      <c r="F36" s="18" t="s">
        <v>15</v>
      </c>
      <c r="G36" s="18" t="s">
        <v>17</v>
      </c>
      <c r="H36" s="18" t="s">
        <v>11</v>
      </c>
      <c r="I36" s="18" t="s">
        <v>32</v>
      </c>
      <c r="J36" s="31" t="s">
        <v>22</v>
      </c>
      <c r="K36" s="40">
        <f aca="true" t="shared" si="1" ref="K36:M37">K37</f>
        <v>3260.1</v>
      </c>
      <c r="L36" s="40">
        <f t="shared" si="1"/>
        <v>2608.1</v>
      </c>
      <c r="M36" s="40">
        <f t="shared" si="1"/>
        <v>2608.1</v>
      </c>
    </row>
    <row r="37" spans="1:13" s="32" customFormat="1" ht="27" customHeight="1">
      <c r="A37" s="30">
        <v>27</v>
      </c>
      <c r="B37" s="18" t="s">
        <v>90</v>
      </c>
      <c r="C37" s="30">
        <v>2</v>
      </c>
      <c r="D37" s="18" t="s">
        <v>44</v>
      </c>
      <c r="E37" s="18" t="s">
        <v>55</v>
      </c>
      <c r="F37" s="18" t="s">
        <v>56</v>
      </c>
      <c r="G37" s="18" t="s">
        <v>17</v>
      </c>
      <c r="H37" s="18" t="s">
        <v>11</v>
      </c>
      <c r="I37" s="18" t="s">
        <v>32</v>
      </c>
      <c r="J37" s="45" t="s">
        <v>74</v>
      </c>
      <c r="K37" s="40">
        <f t="shared" si="1"/>
        <v>3260.1</v>
      </c>
      <c r="L37" s="40">
        <f t="shared" si="1"/>
        <v>2608.1</v>
      </c>
      <c r="M37" s="40">
        <f t="shared" si="1"/>
        <v>2608.1</v>
      </c>
    </row>
    <row r="38" spans="1:13" s="32" customFormat="1" ht="25.5">
      <c r="A38" s="30">
        <v>28</v>
      </c>
      <c r="B38" s="18" t="s">
        <v>90</v>
      </c>
      <c r="C38" s="30">
        <v>2</v>
      </c>
      <c r="D38" s="18" t="s">
        <v>44</v>
      </c>
      <c r="E38" s="18" t="s">
        <v>55</v>
      </c>
      <c r="F38" s="18" t="s">
        <v>56</v>
      </c>
      <c r="G38" s="18" t="s">
        <v>6</v>
      </c>
      <c r="H38" s="18" t="s">
        <v>11</v>
      </c>
      <c r="I38" s="18" t="s">
        <v>32</v>
      </c>
      <c r="J38" s="31" t="s">
        <v>63</v>
      </c>
      <c r="K38" s="40">
        <f>1877+1383.1</f>
        <v>3260.1</v>
      </c>
      <c r="L38" s="40">
        <f>1501.6+1106.5</f>
        <v>2608.1</v>
      </c>
      <c r="M38" s="40">
        <f>1501.6+1106.5</f>
        <v>2608.1</v>
      </c>
    </row>
    <row r="39" spans="1:13" s="32" customFormat="1" ht="25.5" hidden="1">
      <c r="A39" s="30">
        <v>36</v>
      </c>
      <c r="B39" s="18" t="s">
        <v>90</v>
      </c>
      <c r="C39" s="30">
        <v>2</v>
      </c>
      <c r="D39" s="18" t="s">
        <v>44</v>
      </c>
      <c r="E39" s="18" t="s">
        <v>77</v>
      </c>
      <c r="F39" s="18" t="s">
        <v>15</v>
      </c>
      <c r="G39" s="18" t="s">
        <v>17</v>
      </c>
      <c r="H39" s="18" t="s">
        <v>11</v>
      </c>
      <c r="I39" s="18" t="s">
        <v>32</v>
      </c>
      <c r="J39" s="46" t="s">
        <v>82</v>
      </c>
      <c r="K39" s="40">
        <f aca="true" t="shared" si="2" ref="K39:M40">K40</f>
        <v>0</v>
      </c>
      <c r="L39" s="40">
        <f t="shared" si="2"/>
        <v>0</v>
      </c>
      <c r="M39" s="40">
        <f t="shared" si="2"/>
        <v>0</v>
      </c>
    </row>
    <row r="40" spans="1:13" s="32" customFormat="1" ht="12.75" hidden="1">
      <c r="A40" s="30">
        <v>37</v>
      </c>
      <c r="B40" s="18" t="s">
        <v>90</v>
      </c>
      <c r="C40" s="30">
        <v>2</v>
      </c>
      <c r="D40" s="18" t="s">
        <v>44</v>
      </c>
      <c r="E40" s="18" t="s">
        <v>78</v>
      </c>
      <c r="F40" s="18" t="s">
        <v>62</v>
      </c>
      <c r="G40" s="18" t="s">
        <v>17</v>
      </c>
      <c r="H40" s="18" t="s">
        <v>11</v>
      </c>
      <c r="I40" s="18" t="s">
        <v>32</v>
      </c>
      <c r="J40" s="31" t="s">
        <v>83</v>
      </c>
      <c r="K40" s="40">
        <f>K41</f>
        <v>0</v>
      </c>
      <c r="L40" s="40">
        <f t="shared" si="2"/>
        <v>0</v>
      </c>
      <c r="M40" s="40">
        <f t="shared" si="2"/>
        <v>0</v>
      </c>
    </row>
    <row r="41" spans="1:14" s="32" customFormat="1" ht="12.75" hidden="1">
      <c r="A41" s="30">
        <v>38</v>
      </c>
      <c r="B41" s="18" t="s">
        <v>90</v>
      </c>
      <c r="C41" s="30">
        <v>2</v>
      </c>
      <c r="D41" s="18" t="s">
        <v>44</v>
      </c>
      <c r="E41" s="18" t="s">
        <v>78</v>
      </c>
      <c r="F41" s="18" t="s">
        <v>62</v>
      </c>
      <c r="G41" s="18" t="s">
        <v>6</v>
      </c>
      <c r="H41" s="18" t="s">
        <v>11</v>
      </c>
      <c r="I41" s="18" t="s">
        <v>32</v>
      </c>
      <c r="J41" s="47" t="s">
        <v>84</v>
      </c>
      <c r="K41" s="40"/>
      <c r="L41" s="40"/>
      <c r="M41" s="40"/>
      <c r="N41" s="48"/>
    </row>
    <row r="42" spans="1:13" s="32" customFormat="1" ht="25.5" hidden="1">
      <c r="A42" s="30">
        <v>39</v>
      </c>
      <c r="B42" s="18" t="s">
        <v>90</v>
      </c>
      <c r="C42" s="18" t="s">
        <v>65</v>
      </c>
      <c r="D42" s="18" t="s">
        <v>44</v>
      </c>
      <c r="E42" s="18" t="s">
        <v>78</v>
      </c>
      <c r="F42" s="18" t="s">
        <v>62</v>
      </c>
      <c r="G42" s="18" t="s">
        <v>6</v>
      </c>
      <c r="H42" s="18" t="s">
        <v>80</v>
      </c>
      <c r="I42" s="18" t="s">
        <v>32</v>
      </c>
      <c r="J42" s="12" t="s">
        <v>64</v>
      </c>
      <c r="K42" s="40">
        <v>0</v>
      </c>
      <c r="L42" s="40">
        <v>0</v>
      </c>
      <c r="M42" s="40">
        <v>0</v>
      </c>
    </row>
    <row r="43" spans="1:13" s="32" customFormat="1" ht="89.25" hidden="1">
      <c r="A43" s="30">
        <v>40</v>
      </c>
      <c r="B43" s="18" t="s">
        <v>90</v>
      </c>
      <c r="C43" s="30">
        <v>2</v>
      </c>
      <c r="D43" s="18" t="s">
        <v>44</v>
      </c>
      <c r="E43" s="18" t="s">
        <v>78</v>
      </c>
      <c r="F43" s="18" t="s">
        <v>62</v>
      </c>
      <c r="G43" s="18" t="s">
        <v>6</v>
      </c>
      <c r="H43" s="18" t="s">
        <v>79</v>
      </c>
      <c r="I43" s="18" t="s">
        <v>32</v>
      </c>
      <c r="J43" s="31" t="s">
        <v>76</v>
      </c>
      <c r="K43" s="40">
        <v>0</v>
      </c>
      <c r="L43" s="40">
        <v>0</v>
      </c>
      <c r="M43" s="40">
        <v>0</v>
      </c>
    </row>
    <row r="44" spans="1:13" s="32" customFormat="1" ht="38.25" hidden="1">
      <c r="A44" s="30">
        <v>41</v>
      </c>
      <c r="B44" s="18" t="s">
        <v>90</v>
      </c>
      <c r="C44" s="30">
        <v>3</v>
      </c>
      <c r="D44" s="18" t="s">
        <v>44</v>
      </c>
      <c r="E44" s="18" t="s">
        <v>78</v>
      </c>
      <c r="F44" s="18" t="s">
        <v>62</v>
      </c>
      <c r="G44" s="18" t="s">
        <v>6</v>
      </c>
      <c r="H44" s="18" t="s">
        <v>100</v>
      </c>
      <c r="I44" s="18" t="s">
        <v>32</v>
      </c>
      <c r="J44" s="49" t="s">
        <v>91</v>
      </c>
      <c r="K44" s="40">
        <v>0</v>
      </c>
      <c r="L44" s="40">
        <v>0</v>
      </c>
      <c r="M44" s="40">
        <v>0</v>
      </c>
    </row>
    <row r="45" spans="1:13" s="32" customFormat="1" ht="25.5">
      <c r="A45" s="30">
        <v>29</v>
      </c>
      <c r="B45" s="18" t="s">
        <v>90</v>
      </c>
      <c r="C45" s="30">
        <v>2</v>
      </c>
      <c r="D45" s="18" t="s">
        <v>44</v>
      </c>
      <c r="E45" s="18" t="s">
        <v>57</v>
      </c>
      <c r="F45" s="18" t="s">
        <v>15</v>
      </c>
      <c r="G45" s="18" t="s">
        <v>17</v>
      </c>
      <c r="H45" s="18" t="s">
        <v>11</v>
      </c>
      <c r="I45" s="18" t="s">
        <v>32</v>
      </c>
      <c r="J45" s="31" t="s">
        <v>21</v>
      </c>
      <c r="K45" s="40">
        <f>K46+K48</f>
        <v>150.03</v>
      </c>
      <c r="L45" s="40">
        <f>L46+L48</f>
        <v>156.01</v>
      </c>
      <c r="M45" s="40">
        <f>M46+M48</f>
        <v>7.5</v>
      </c>
    </row>
    <row r="46" spans="1:14" s="32" customFormat="1" ht="45" customHeight="1">
      <c r="A46" s="30">
        <v>30</v>
      </c>
      <c r="B46" s="18" t="s">
        <v>90</v>
      </c>
      <c r="C46" s="30">
        <v>2</v>
      </c>
      <c r="D46" s="18" t="s">
        <v>44</v>
      </c>
      <c r="E46" s="18" t="s">
        <v>57</v>
      </c>
      <c r="F46" s="18" t="s">
        <v>58</v>
      </c>
      <c r="G46" s="18" t="s">
        <v>17</v>
      </c>
      <c r="H46" s="18" t="s">
        <v>11</v>
      </c>
      <c r="I46" s="18" t="s">
        <v>32</v>
      </c>
      <c r="J46" s="31" t="s">
        <v>75</v>
      </c>
      <c r="K46" s="40">
        <f>K47</f>
        <v>7.5</v>
      </c>
      <c r="L46" s="40">
        <f>L47</f>
        <v>7.5</v>
      </c>
      <c r="M46" s="40">
        <f>M47</f>
        <v>7.5</v>
      </c>
      <c r="N46" s="48"/>
    </row>
    <row r="47" spans="1:13" s="32" customFormat="1" ht="90" customHeight="1">
      <c r="A47" s="30">
        <v>31</v>
      </c>
      <c r="B47" s="18" t="s">
        <v>90</v>
      </c>
      <c r="C47" s="30">
        <v>2</v>
      </c>
      <c r="D47" s="18" t="s">
        <v>44</v>
      </c>
      <c r="E47" s="18" t="s">
        <v>57</v>
      </c>
      <c r="F47" s="18" t="s">
        <v>58</v>
      </c>
      <c r="G47" s="18" t="s">
        <v>6</v>
      </c>
      <c r="H47" s="18" t="s">
        <v>89</v>
      </c>
      <c r="I47" s="18" t="s">
        <v>32</v>
      </c>
      <c r="J47" s="46" t="s">
        <v>88</v>
      </c>
      <c r="K47" s="40">
        <v>7.5</v>
      </c>
      <c r="L47" s="40">
        <v>7.5</v>
      </c>
      <c r="M47" s="40">
        <v>7.5</v>
      </c>
    </row>
    <row r="48" spans="1:13" s="32" customFormat="1" ht="43.5" customHeight="1">
      <c r="A48" s="30">
        <v>32</v>
      </c>
      <c r="B48" s="18" t="s">
        <v>90</v>
      </c>
      <c r="C48" s="30">
        <v>2</v>
      </c>
      <c r="D48" s="18" t="s">
        <v>44</v>
      </c>
      <c r="E48" s="18" t="s">
        <v>59</v>
      </c>
      <c r="F48" s="18" t="s">
        <v>60</v>
      </c>
      <c r="G48" s="18" t="s">
        <v>17</v>
      </c>
      <c r="H48" s="18" t="s">
        <v>11</v>
      </c>
      <c r="I48" s="18" t="s">
        <v>32</v>
      </c>
      <c r="J48" s="31" t="s">
        <v>30</v>
      </c>
      <c r="K48" s="40">
        <f>K49</f>
        <v>142.53</v>
      </c>
      <c r="L48" s="40">
        <f>L49</f>
        <v>148.51</v>
      </c>
      <c r="M48" s="40">
        <f>M49</f>
        <v>0</v>
      </c>
    </row>
    <row r="49" spans="1:13" s="32" customFormat="1" ht="58.5" customHeight="1">
      <c r="A49" s="30">
        <v>33</v>
      </c>
      <c r="B49" s="18" t="s">
        <v>90</v>
      </c>
      <c r="C49" s="30">
        <v>2</v>
      </c>
      <c r="D49" s="18" t="s">
        <v>44</v>
      </c>
      <c r="E49" s="18" t="s">
        <v>59</v>
      </c>
      <c r="F49" s="18" t="s">
        <v>60</v>
      </c>
      <c r="G49" s="18" t="s">
        <v>6</v>
      </c>
      <c r="H49" s="18" t="s">
        <v>11</v>
      </c>
      <c r="I49" s="18" t="s">
        <v>32</v>
      </c>
      <c r="J49" s="50" t="s">
        <v>23</v>
      </c>
      <c r="K49" s="40">
        <v>142.53</v>
      </c>
      <c r="L49" s="40">
        <v>148.51</v>
      </c>
      <c r="M49" s="40">
        <v>0</v>
      </c>
    </row>
    <row r="50" spans="1:14" ht="15" customHeight="1">
      <c r="A50" s="15">
        <v>34</v>
      </c>
      <c r="B50" s="17" t="s">
        <v>90</v>
      </c>
      <c r="C50" s="15">
        <v>2</v>
      </c>
      <c r="D50" s="16" t="s">
        <v>44</v>
      </c>
      <c r="E50" s="16" t="s">
        <v>87</v>
      </c>
      <c r="F50" s="16" t="s">
        <v>15</v>
      </c>
      <c r="G50" s="17" t="s">
        <v>17</v>
      </c>
      <c r="H50" s="17" t="s">
        <v>11</v>
      </c>
      <c r="I50" s="21" t="s">
        <v>32</v>
      </c>
      <c r="J50" s="11" t="s">
        <v>85</v>
      </c>
      <c r="K50" s="41">
        <f aca="true" t="shared" si="3" ref="K50:M51">K51</f>
        <v>13180.7</v>
      </c>
      <c r="L50" s="41">
        <f t="shared" si="3"/>
        <v>10074.1</v>
      </c>
      <c r="M50" s="41">
        <f t="shared" si="3"/>
        <v>10074.1</v>
      </c>
      <c r="N50" s="38"/>
    </row>
    <row r="51" spans="1:13" ht="39.75" customHeight="1">
      <c r="A51" s="42">
        <v>35</v>
      </c>
      <c r="B51" s="43" t="s">
        <v>90</v>
      </c>
      <c r="C51" s="42">
        <v>2</v>
      </c>
      <c r="D51" s="43" t="s">
        <v>44</v>
      </c>
      <c r="E51" s="43" t="s">
        <v>61</v>
      </c>
      <c r="F51" s="43" t="s">
        <v>62</v>
      </c>
      <c r="G51" s="43" t="s">
        <v>17</v>
      </c>
      <c r="H51" s="43" t="s">
        <v>11</v>
      </c>
      <c r="I51" s="43" t="s">
        <v>32</v>
      </c>
      <c r="J51" s="44" t="s">
        <v>103</v>
      </c>
      <c r="K51" s="39">
        <f t="shared" si="3"/>
        <v>13180.7</v>
      </c>
      <c r="L51" s="39">
        <f t="shared" si="3"/>
        <v>10074.1</v>
      </c>
      <c r="M51" s="39">
        <f t="shared" si="3"/>
        <v>10074.1</v>
      </c>
    </row>
    <row r="52" spans="1:13" ht="39.75" customHeight="1">
      <c r="A52" s="42">
        <v>36</v>
      </c>
      <c r="B52" s="43" t="s">
        <v>90</v>
      </c>
      <c r="C52" s="42">
        <v>2</v>
      </c>
      <c r="D52" s="43" t="s">
        <v>44</v>
      </c>
      <c r="E52" s="43" t="s">
        <v>61</v>
      </c>
      <c r="F52" s="43" t="s">
        <v>62</v>
      </c>
      <c r="G52" s="43" t="s">
        <v>6</v>
      </c>
      <c r="H52" s="43" t="s">
        <v>15</v>
      </c>
      <c r="I52" s="43" t="s">
        <v>32</v>
      </c>
      <c r="J52" s="44" t="s">
        <v>86</v>
      </c>
      <c r="K52" s="39">
        <f>588+12592.7</f>
        <v>13180.7</v>
      </c>
      <c r="L52" s="39">
        <v>10074.1</v>
      </c>
      <c r="M52" s="39">
        <v>10074.1</v>
      </c>
    </row>
    <row r="53" spans="1:13" ht="76.5" customHeight="1" hidden="1">
      <c r="A53" s="15">
        <v>50</v>
      </c>
      <c r="B53" s="17" t="s">
        <v>90</v>
      </c>
      <c r="C53" s="15">
        <v>2</v>
      </c>
      <c r="D53" s="16" t="s">
        <v>44</v>
      </c>
      <c r="E53" s="16" t="s">
        <v>61</v>
      </c>
      <c r="F53" s="16" t="s">
        <v>62</v>
      </c>
      <c r="G53" s="17" t="s">
        <v>6</v>
      </c>
      <c r="H53" s="17" t="s">
        <v>11</v>
      </c>
      <c r="I53" s="17" t="s">
        <v>32</v>
      </c>
      <c r="J53" s="11" t="s">
        <v>102</v>
      </c>
      <c r="K53" s="7"/>
      <c r="L53" s="3"/>
      <c r="M53" s="3"/>
    </row>
    <row r="54" spans="11:13" ht="76.5" customHeight="1">
      <c r="K54" s="19"/>
      <c r="L54" s="19"/>
      <c r="M54" s="19"/>
    </row>
    <row r="55" ht="12.75">
      <c r="A55" s="20"/>
    </row>
    <row r="56" ht="15" customHeight="1"/>
    <row r="57" ht="15" customHeight="1"/>
    <row r="58" ht="15" customHeight="1"/>
  </sheetData>
  <sheetProtection/>
  <protectedRanges>
    <protectedRange sqref="A1:J1 A2:I2 B51:I53 B43:I44 A3:J29 A30:A53 B30:M41 K1:M29 J51:J52 B45:M50" name="Диапазон1"/>
  </protectedRanges>
  <mergeCells count="17">
    <mergeCell ref="A3:K3"/>
    <mergeCell ref="K1:M1"/>
    <mergeCell ref="J5:J6"/>
    <mergeCell ref="A4:A6"/>
    <mergeCell ref="K4:K6"/>
    <mergeCell ref="L4:L6"/>
    <mergeCell ref="M4:M6"/>
    <mergeCell ref="A2:M2"/>
    <mergeCell ref="B4:I4"/>
    <mergeCell ref="B5:B6"/>
    <mergeCell ref="G5:G6"/>
    <mergeCell ref="H5:H6"/>
    <mergeCell ref="I5:I6"/>
    <mergeCell ref="C5:C6"/>
    <mergeCell ref="D5:D6"/>
    <mergeCell ref="E5:E6"/>
    <mergeCell ref="F5:F6"/>
  </mergeCells>
  <printOptions/>
  <pageMargins left="1.1811023622047245" right="0.5905511811023623" top="0.7874015748031497" bottom="0.7874015748031497" header="0" footer="0"/>
  <pageSetup fitToHeight="0" fitToWidth="1" horizontalDpi="600" verticalDpi="600" orientation="portrait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вася</dc:creator>
  <cp:keywords/>
  <dc:description/>
  <cp:lastModifiedBy>user</cp:lastModifiedBy>
  <cp:lastPrinted>2022-12-28T09:06:24Z</cp:lastPrinted>
  <dcterms:created xsi:type="dcterms:W3CDTF">2010-12-14T08:13:22Z</dcterms:created>
  <dcterms:modified xsi:type="dcterms:W3CDTF">2022-12-28T09:06:54Z</dcterms:modified>
  <cp:category/>
  <cp:version/>
  <cp:contentType/>
  <cp:contentStatus/>
</cp:coreProperties>
</file>