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9615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'Лист1'!$A$2:$M$51</definedName>
  </definedNames>
  <calcPr fullCalcOnLoad="1"/>
</workbook>
</file>

<file path=xl/sharedStrings.xml><?xml version="1.0" encoding="utf-8"?>
<sst xmlns="http://schemas.openxmlformats.org/spreadsheetml/2006/main" count="387" uniqueCount="109">
  <si>
    <t>НАЛОГИ НА ПРИБЫЛЬ, ДОХОДЫ</t>
  </si>
  <si>
    <t>Налог на доходы физических лиц</t>
  </si>
  <si>
    <t>182</t>
  </si>
  <si>
    <t>01</t>
  </si>
  <si>
    <t>110</t>
  </si>
  <si>
    <t>Налог на имущество физических лиц</t>
  </si>
  <si>
    <t>10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</si>
  <si>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</si>
  <si>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</si>
  <si>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</si>
  <si>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</si>
  <si>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</t>
  </si>
  <si>
    <t>БЕЗВОЗМЕЗДНЫЕ ПОСТУПЛЕНИЯ ОТ ДРУГИХ БЮДЖЕТОВ БЮДЖЕТНОЙ СИСТЕМЫ РОССИЙСКОЙ ФЕДЕРАЦИИ</t>
  </si>
  <si>
    <t>(тыс.руб.)</t>
  </si>
  <si>
    <t xml:space="preserve">НАЛОГИ  НА  ТОВАРЫ   (РАБОТЫ,   УСЛУГИ), РЕАЛИЗУЕМЫЕ  НА  ТЕРРИТОРИИ   РОССИЙСКОЙ ФЕДЕРАЦИИ   </t>
  </si>
  <si>
    <t>000</t>
  </si>
  <si>
    <t>100</t>
  </si>
  <si>
    <t>00</t>
  </si>
  <si>
    <t>НАЛОГОВЫЕ И НЕНАЛОГОВЫЕ ДОХОДЫ</t>
  </si>
  <si>
    <t>НАЛОГИ НА ИМУЩЕСТВО</t>
  </si>
  <si>
    <t>№  строки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</si>
  <si>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</si>
  <si>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</si>
  <si>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</si>
  <si>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</si>
  <si>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</si>
  <si>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</si>
  <si>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</si>
  <si>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</si>
  <si>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Акцизы по подакцизным товарам (продукции), производимым на территории РФ</t>
  </si>
  <si>
    <t>Субвенции бюджетам на осуществление первичного воинского учета на террито-риях, где отсутствуют военные комиссариаты</t>
  </si>
  <si>
    <t>Земельный налог с организаций</t>
  </si>
  <si>
    <t>150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</si>
  <si>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</si>
  <si>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</si>
  <si>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</si>
  <si>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</si>
  <si>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</si>
  <si>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</si>
  <si>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</si>
  <si>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</si>
  <si>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</si>
  <si>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</si>
  <si>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ДОХОДЫ ВСЕГО</t>
  </si>
  <si>
    <t>02</t>
  </si>
  <si>
    <t>010</t>
  </si>
  <si>
    <t>03</t>
  </si>
  <si>
    <t>06</t>
  </si>
  <si>
    <t>030</t>
  </si>
  <si>
    <t>040</t>
  </si>
  <si>
    <t>043</t>
  </si>
  <si>
    <t>033</t>
  </si>
  <si>
    <t>08</t>
  </si>
  <si>
    <t>04</t>
  </si>
  <si>
    <t>020</t>
  </si>
  <si>
    <t>15</t>
  </si>
  <si>
    <t>001</t>
  </si>
  <si>
    <t>30</t>
  </si>
  <si>
    <t>024</t>
  </si>
  <si>
    <t>35</t>
  </si>
  <si>
    <t>118</t>
  </si>
  <si>
    <t>49</t>
  </si>
  <si>
    <t>999</t>
  </si>
  <si>
    <t xml:space="preserve">Дотации бюджетам сельских поселений на выравнивание бюджетной обеспеченности </t>
  </si>
  <si>
    <t>Субсидия на обеспечение первичных мер пожарной безопасности</t>
  </si>
  <si>
    <t>2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</si>
  <si>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</si>
  <si>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</si>
  <si>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</si>
  <si>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</si>
  <si>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</si>
  <si>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</si>
  <si>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</si>
  <si>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</si>
  <si>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</si>
  <si>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</si>
  <si>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и Субсидия на содержание автомобильных дорог общего пользования местного значения за счет дорожного фонда Красноярского края.</t>
  </si>
  <si>
    <t>20</t>
  </si>
  <si>
    <t>29</t>
  </si>
  <si>
    <t>7509</t>
  </si>
  <si>
    <t>7412</t>
  </si>
  <si>
    <t>Утверждено на 2022 год</t>
  </si>
  <si>
    <t xml:space="preserve">БЕЗВОЗМЕЗДНЫЕ ПОСТУПЛЕНИЯ 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</si>
  <si>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</si>
  <si>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</si>
  <si>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</si>
  <si>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</si>
  <si>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</si>
  <si>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40</t>
  </si>
  <si>
    <t>Субвенции бюджетам сельских поселений на выполнение передаваемых полномочий субъектов Российской Федерации
(по созданию и обеспечению деятельности административных комиссий)</t>
  </si>
  <si>
    <t>7514</t>
  </si>
  <si>
    <t>813</t>
  </si>
  <si>
    <t>Субсидии бюджетам  сельских поселений на организацию и проведение акарицидных обработок мест массового отдыха населения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</si>
  <si>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</si>
  <si>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</si>
  <si>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</t>
  </si>
  <si>
    <t>05</t>
  </si>
  <si>
    <t>035</t>
  </si>
  <si>
    <t>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</si>
  <si>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</si>
  <si>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</si>
  <si>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7555</t>
  </si>
  <si>
    <t>Утверждено на 2023 год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</si>
  <si>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</si>
  <si>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Прочие межбюджетные трансферты</t>
  </si>
  <si>
    <t>Доходы местного бюджета на 2022 год и плановый период 2023-2024 г.</t>
  </si>
  <si>
    <t>Утверждено на 2024 год</t>
  </si>
  <si>
    <t>Приложение № 4 к решению  Марининского Совета депутатов от 20.12.2021 г, № 12-55-р</t>
  </si>
  <si>
    <t>Приложение № 2 к решени  Марининского Совета депутатов от 15.12.2022 № 24-94р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</si>
</sst>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#,##0;#,##0"/>
    <numFmt numFmtId="173" formatCode="0.0"/>
    <numFmt numFmtId="174" formatCode="0.0000000"/>
    <numFmt numFmtId="175" formatCode="0.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419]#,##0"/>
    <numFmt numFmtId="183" formatCode="[$-FC19]d\ mmmm\ yyyy\ &quot;г.&quot;"/>
    <numFmt numFmtId="184" formatCode="0.000000"/>
  </numFmts>
  <fonts count="50">
    <font>
      <sz val="10"/>
      <name val="Arial Cyr"/>
      <family val="0"/>
    </font>
    <font>
      <b/>
      <sz val="10"/>
      <color indexed="63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82" fontId="33" fillId="0" borderId="0">
      <alignment/>
      <protection/>
    </xf>
    <xf numFmtId="3" fontId="13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55" applyFont="1" applyBorder="1" applyAlignment="1" applyProtection="1">
      <alignment horizontal="center" vertical="center"/>
      <protection locked="0"/>
    </xf>
    <xf numFmtId="17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73" fontId="5" fillId="32" borderId="10" xfId="0" applyNumberFormat="1" applyFont="1" applyFill="1" applyBorder="1" applyAlignment="1">
      <alignment horizontal="center" vertical="center"/>
    </xf>
    <xf numFmtId="1" fontId="12" fillId="0" borderId="10" xfId="55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182" fontId="11" fillId="0" borderId="11" xfId="33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2" borderId="10" xfId="55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0" fillId="0" borderId="10" xfId="55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3" xfId="55" applyFont="1" applyBorder="1" applyAlignment="1">
      <alignment horizontal="left" vertical="center" wrapText="1"/>
    </xf>
    <xf numFmtId="0" fontId="4" fillId="0" borderId="10" xfId="55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3" fontId="10" fillId="0" borderId="15" xfId="34" applyFont="1" applyFill="1" applyBorder="1" applyAlignment="1">
      <alignment horizontal="left" vertical="top" wrapText="1"/>
      <protection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wrapText="1"/>
    </xf>
    <xf numFmtId="0" fontId="49" fillId="32" borderId="1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vertical="top" wrapText="1"/>
    </xf>
    <xf numFmtId="2" fontId="5" fillId="0" borderId="10" xfId="0" applyNumberFormat="1" applyFont="1" applyBorder="1" applyAlignment="1">
      <alignment horizontal="center" vertical="center"/>
    </xf>
    <xf numFmtId="17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173" fontId="0" fillId="34" borderId="0" xfId="0" applyNumberFormat="1" applyFont="1" applyFill="1" applyAlignment="1">
      <alignment/>
    </xf>
    <xf numFmtId="2" fontId="0" fillId="32" borderId="0" xfId="0" applyNumberFormat="1" applyFont="1" applyFill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9" fillId="0" borderId="14" xfId="55" applyFont="1" applyBorder="1" applyAlignment="1" applyProtection="1">
      <alignment horizontal="center" vertical="center" textRotation="90" wrapText="1"/>
      <protection locked="0"/>
    </xf>
    <xf numFmtId="0" fontId="9" fillId="0" borderId="17" xfId="55" applyFont="1" applyBorder="1" applyAlignment="1" applyProtection="1">
      <alignment horizontal="center" vertical="center" textRotation="90" wrapText="1"/>
      <protection locked="0"/>
    </xf>
    <xf numFmtId="0" fontId="4" fillId="0" borderId="0" xfId="55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10" fillId="0" borderId="10" xfId="55" applyFont="1" applyBorder="1" applyAlignment="1" applyProtection="1">
      <alignment horizontal="center" vertical="center" wrapText="1"/>
      <protection locked="0"/>
    </xf>
    <xf numFmtId="173" fontId="8" fillId="0" borderId="10" xfId="55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tabSelected="1" workbookViewId="0" topLeftCell="A1">
      <selection activeCell="K1" sqref="K1:M1"/>
    </sheetView>
  </sheetViews>
  <sheetFormatPr defaultColWidth="9.00390625" defaultRowHeight="12.75"/>
  <cols>
    <col min="1" max="9" width="5.625" style="20" customWidth="1"/>
    <col min="10" max="10" width="42.00390625" style="30" customWidth="1"/>
    <col min="11" max="11" width="12.00390625" style="5" customWidth="1"/>
    <col min="12" max="12" width="11.25390625" style="4" customWidth="1"/>
    <col min="13" max="13" width="10.375" style="4" customWidth="1"/>
    <col min="14" max="14" width="10.625" style="1" customWidth="1"/>
    <col min="15" max="15" width="10.375" style="1" customWidth="1"/>
    <col min="16" max="16" width="9.875" style="1" customWidth="1"/>
    <col min="17" max="16384" width="9.125" style="1" customWidth="1"/>
  </cols>
  <sheetData>
    <row r="1" spans="11:13" ht="104.25" customHeight="1">
      <c r="K1" s="58" t="s">
        <v>108</v>
      </c>
      <c r="L1" s="58"/>
      <c r="M1" s="58"/>
    </row>
    <row r="2" spans="1:13" ht="63.75" customHeight="1">
      <c r="A2" s="14"/>
      <c r="B2" s="14"/>
      <c r="C2" s="14"/>
      <c r="D2" s="14"/>
      <c r="E2" s="14"/>
      <c r="F2" s="14"/>
      <c r="G2" s="14"/>
      <c r="H2" s="14"/>
      <c r="I2" s="14"/>
      <c r="J2" s="23"/>
      <c r="K2" s="62" t="s">
        <v>107</v>
      </c>
      <c r="L2" s="62"/>
      <c r="M2" s="62"/>
    </row>
    <row r="3" spans="1:13" ht="23.25" customHeight="1">
      <c r="A3" s="67" t="s">
        <v>105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1" ht="20.25" customHeight="1">
      <c r="A4" s="61" t="s">
        <v>13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3" ht="17.25" customHeight="1">
      <c r="A5" s="65" t="s">
        <v>20</v>
      </c>
      <c r="B5" s="68" t="s">
        <v>33</v>
      </c>
      <c r="C5" s="69"/>
      <c r="D5" s="69"/>
      <c r="E5" s="69"/>
      <c r="F5" s="69"/>
      <c r="G5" s="69"/>
      <c r="H5" s="69"/>
      <c r="I5" s="70"/>
      <c r="J5" s="24"/>
      <c r="K5" s="66" t="s">
        <v>81</v>
      </c>
      <c r="L5" s="66" t="s">
        <v>102</v>
      </c>
      <c r="M5" s="66" t="s">
        <v>106</v>
      </c>
    </row>
    <row r="6" spans="1:13" ht="19.5" customHeight="1">
      <c r="A6" s="65"/>
      <c r="B6" s="59" t="s">
        <v>34</v>
      </c>
      <c r="C6" s="59" t="s">
        <v>35</v>
      </c>
      <c r="D6" s="59" t="s">
        <v>36</v>
      </c>
      <c r="E6" s="59" t="s">
        <v>37</v>
      </c>
      <c r="F6" s="59" t="s">
        <v>38</v>
      </c>
      <c r="G6" s="59" t="s">
        <v>39</v>
      </c>
      <c r="H6" s="59" t="s">
        <v>40</v>
      </c>
      <c r="I6" s="59" t="s">
        <v>41</v>
      </c>
      <c r="J6" s="63" t="s">
        <v>42</v>
      </c>
      <c r="K6" s="66"/>
      <c r="L6" s="66"/>
      <c r="M6" s="66"/>
    </row>
    <row r="7" spans="1:13" ht="34.5" customHeight="1">
      <c r="A7" s="65"/>
      <c r="B7" s="60"/>
      <c r="C7" s="60"/>
      <c r="D7" s="60"/>
      <c r="E7" s="60"/>
      <c r="F7" s="60"/>
      <c r="G7" s="60"/>
      <c r="H7" s="60"/>
      <c r="I7" s="60"/>
      <c r="J7" s="64"/>
      <c r="K7" s="66"/>
      <c r="L7" s="66"/>
      <c r="M7" s="66"/>
    </row>
    <row r="8" spans="1:13" ht="15.75">
      <c r="A8" s="15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5">
        <v>10</v>
      </c>
      <c r="K8" s="8">
        <v>11</v>
      </c>
      <c r="L8" s="9">
        <v>12</v>
      </c>
      <c r="M8" s="9">
        <v>13</v>
      </c>
    </row>
    <row r="9" spans="1:13" ht="15.75">
      <c r="A9" s="16">
        <v>2</v>
      </c>
      <c r="B9" s="17" t="s">
        <v>15</v>
      </c>
      <c r="C9" s="16">
        <v>0</v>
      </c>
      <c r="D9" s="17" t="s">
        <v>17</v>
      </c>
      <c r="E9" s="17" t="s">
        <v>17</v>
      </c>
      <c r="F9" s="17" t="s">
        <v>15</v>
      </c>
      <c r="G9" s="17" t="s">
        <v>17</v>
      </c>
      <c r="H9" s="17" t="s">
        <v>11</v>
      </c>
      <c r="I9" s="17" t="s">
        <v>15</v>
      </c>
      <c r="J9" s="10" t="s">
        <v>43</v>
      </c>
      <c r="K9" s="43">
        <f>K10+K35</f>
        <v>10839.779</v>
      </c>
      <c r="L9" s="43">
        <f>L10+L35</f>
        <v>7146.599999999999</v>
      </c>
      <c r="M9" s="43">
        <f>M10+M35</f>
        <v>7188</v>
      </c>
    </row>
    <row r="10" spans="1:13" ht="12.75">
      <c r="A10" s="16">
        <v>3</v>
      </c>
      <c r="B10" s="17" t="s">
        <v>15</v>
      </c>
      <c r="C10" s="16">
        <v>1</v>
      </c>
      <c r="D10" s="17" t="s">
        <v>17</v>
      </c>
      <c r="E10" s="17" t="s">
        <v>17</v>
      </c>
      <c r="F10" s="17" t="s">
        <v>15</v>
      </c>
      <c r="G10" s="17" t="s">
        <v>17</v>
      </c>
      <c r="H10" s="17" t="s">
        <v>11</v>
      </c>
      <c r="I10" s="17" t="s">
        <v>15</v>
      </c>
      <c r="J10" s="11" t="s">
        <v>18</v>
      </c>
      <c r="K10" s="43">
        <f>K11+K14+K20+K28+K31</f>
        <v>1278.5000000000002</v>
      </c>
      <c r="L10" s="43">
        <f>L11+L14+L20+L28+L31</f>
        <v>1236.3999999999999</v>
      </c>
      <c r="M10" s="43">
        <f>M11+M14+M20+M28+M31</f>
        <v>1271.8999999999999</v>
      </c>
    </row>
    <row r="11" spans="1:13" ht="12.75">
      <c r="A11" s="16">
        <v>4</v>
      </c>
      <c r="B11" s="17" t="s">
        <v>2</v>
      </c>
      <c r="C11" s="16">
        <v>1</v>
      </c>
      <c r="D11" s="17" t="s">
        <v>3</v>
      </c>
      <c r="E11" s="17" t="s">
        <v>17</v>
      </c>
      <c r="F11" s="17" t="s">
        <v>15</v>
      </c>
      <c r="G11" s="17" t="s">
        <v>17</v>
      </c>
      <c r="H11" s="17" t="s">
        <v>11</v>
      </c>
      <c r="I11" s="17" t="s">
        <v>15</v>
      </c>
      <c r="J11" s="11" t="s">
        <v>0</v>
      </c>
      <c r="K11" s="40">
        <f aca="true" t="shared" si="0" ref="K11:M12">K12</f>
        <v>293.1</v>
      </c>
      <c r="L11" s="40">
        <f t="shared" si="0"/>
        <v>300.4</v>
      </c>
      <c r="M11" s="40">
        <f t="shared" si="0"/>
        <v>310.6</v>
      </c>
    </row>
    <row r="12" spans="1:13" ht="12.75">
      <c r="A12" s="16">
        <v>5</v>
      </c>
      <c r="B12" s="17" t="s">
        <v>2</v>
      </c>
      <c r="C12" s="16">
        <v>1</v>
      </c>
      <c r="D12" s="17" t="s">
        <v>3</v>
      </c>
      <c r="E12" s="17" t="s">
        <v>44</v>
      </c>
      <c r="F12" s="17" t="s">
        <v>15</v>
      </c>
      <c r="G12" s="17" t="s">
        <v>3</v>
      </c>
      <c r="H12" s="17" t="s">
        <v>11</v>
      </c>
      <c r="I12" s="18" t="s">
        <v>4</v>
      </c>
      <c r="J12" s="11" t="s">
        <v>1</v>
      </c>
      <c r="K12" s="40">
        <f t="shared" si="0"/>
        <v>293.1</v>
      </c>
      <c r="L12" s="40">
        <f t="shared" si="0"/>
        <v>300.4</v>
      </c>
      <c r="M12" s="40">
        <f t="shared" si="0"/>
        <v>310.6</v>
      </c>
    </row>
    <row r="13" spans="1:15" ht="76.5">
      <c r="A13" s="16">
        <v>6</v>
      </c>
      <c r="B13" s="17" t="s">
        <v>2</v>
      </c>
      <c r="C13" s="16">
        <v>1</v>
      </c>
      <c r="D13" s="17" t="s">
        <v>3</v>
      </c>
      <c r="E13" s="17" t="s">
        <v>44</v>
      </c>
      <c r="F13" s="17" t="s">
        <v>45</v>
      </c>
      <c r="G13" s="17" t="s">
        <v>3</v>
      </c>
      <c r="H13" s="17" t="s">
        <v>11</v>
      </c>
      <c r="I13" s="17" t="s">
        <v>4</v>
      </c>
      <c r="J13" s="11" t="s">
        <v>24</v>
      </c>
      <c r="K13" s="40">
        <v>293.1</v>
      </c>
      <c r="L13" s="40">
        <v>300.4</v>
      </c>
      <c r="M13" s="40">
        <v>310.6</v>
      </c>
      <c r="O13" s="6"/>
    </row>
    <row r="14" spans="1:13" s="36" customFormat="1" ht="38.25">
      <c r="A14" s="34">
        <v>7</v>
      </c>
      <c r="B14" s="19" t="s">
        <v>15</v>
      </c>
      <c r="C14" s="34">
        <v>1</v>
      </c>
      <c r="D14" s="19" t="s">
        <v>46</v>
      </c>
      <c r="E14" s="19" t="s">
        <v>17</v>
      </c>
      <c r="F14" s="19" t="s">
        <v>15</v>
      </c>
      <c r="G14" s="19" t="s">
        <v>17</v>
      </c>
      <c r="H14" s="19" t="s">
        <v>11</v>
      </c>
      <c r="I14" s="19" t="s">
        <v>15</v>
      </c>
      <c r="J14" s="35" t="s">
        <v>14</v>
      </c>
      <c r="K14" s="44">
        <f>K15</f>
        <v>549.2</v>
      </c>
      <c r="L14" s="44">
        <f>L15</f>
        <v>562.1999999999999</v>
      </c>
      <c r="M14" s="44">
        <f>M15</f>
        <v>577.5</v>
      </c>
    </row>
    <row r="15" spans="1:14" s="36" customFormat="1" ht="25.5">
      <c r="A15" s="34">
        <v>8</v>
      </c>
      <c r="B15" s="19" t="s">
        <v>15</v>
      </c>
      <c r="C15" s="34">
        <v>1</v>
      </c>
      <c r="D15" s="19" t="s">
        <v>46</v>
      </c>
      <c r="E15" s="19" t="s">
        <v>44</v>
      </c>
      <c r="F15" s="19" t="s">
        <v>15</v>
      </c>
      <c r="G15" s="19" t="s">
        <v>3</v>
      </c>
      <c r="H15" s="19" t="s">
        <v>11</v>
      </c>
      <c r="I15" s="19" t="s">
        <v>4</v>
      </c>
      <c r="J15" s="35" t="s">
        <v>29</v>
      </c>
      <c r="K15" s="44">
        <f>SUM(K16+K17+K18+K19)</f>
        <v>549.2</v>
      </c>
      <c r="L15" s="44">
        <f>SUM(L16+L17+L18+L19)</f>
        <v>562.1999999999999</v>
      </c>
      <c r="M15" s="44">
        <f>SUM(M16+M17+M18+M19)</f>
        <v>577.5</v>
      </c>
      <c r="N15" s="37"/>
    </row>
    <row r="16" spans="1:14" s="36" customFormat="1" ht="127.5">
      <c r="A16" s="34">
        <v>9</v>
      </c>
      <c r="B16" s="19" t="s">
        <v>16</v>
      </c>
      <c r="C16" s="34">
        <v>1</v>
      </c>
      <c r="D16" s="19" t="s">
        <v>46</v>
      </c>
      <c r="E16" s="19" t="s">
        <v>44</v>
      </c>
      <c r="F16" s="19" t="s">
        <v>66</v>
      </c>
      <c r="G16" s="19" t="s">
        <v>3</v>
      </c>
      <c r="H16" s="19" t="s">
        <v>11</v>
      </c>
      <c r="I16" s="19" t="s">
        <v>4</v>
      </c>
      <c r="J16" s="38" t="s">
        <v>67</v>
      </c>
      <c r="K16" s="44">
        <v>248.3</v>
      </c>
      <c r="L16" s="44">
        <v>251.5</v>
      </c>
      <c r="M16" s="44">
        <v>254.3</v>
      </c>
      <c r="N16" s="37"/>
    </row>
    <row r="17" spans="1:14" s="36" customFormat="1" ht="140.25">
      <c r="A17" s="34">
        <v>10</v>
      </c>
      <c r="B17" s="19" t="s">
        <v>16</v>
      </c>
      <c r="C17" s="34">
        <v>1</v>
      </c>
      <c r="D17" s="19" t="s">
        <v>46</v>
      </c>
      <c r="E17" s="19" t="s">
        <v>44</v>
      </c>
      <c r="F17" s="19" t="s">
        <v>68</v>
      </c>
      <c r="G17" s="19" t="s">
        <v>3</v>
      </c>
      <c r="H17" s="19" t="s">
        <v>11</v>
      </c>
      <c r="I17" s="19" t="s">
        <v>4</v>
      </c>
      <c r="J17" s="38" t="s">
        <v>69</v>
      </c>
      <c r="K17" s="44">
        <v>1.4</v>
      </c>
      <c r="L17" s="44">
        <v>1.4</v>
      </c>
      <c r="M17" s="44">
        <v>1.5</v>
      </c>
      <c r="N17" s="37"/>
    </row>
    <row r="18" spans="1:14" s="36" customFormat="1" ht="127.5">
      <c r="A18" s="34">
        <v>11</v>
      </c>
      <c r="B18" s="19" t="s">
        <v>16</v>
      </c>
      <c r="C18" s="34">
        <v>1</v>
      </c>
      <c r="D18" s="19" t="s">
        <v>46</v>
      </c>
      <c r="E18" s="19" t="s">
        <v>44</v>
      </c>
      <c r="F18" s="19" t="s">
        <v>71</v>
      </c>
      <c r="G18" s="19" t="s">
        <v>3</v>
      </c>
      <c r="H18" s="19" t="s">
        <v>11</v>
      </c>
      <c r="I18" s="19" t="s">
        <v>4</v>
      </c>
      <c r="J18" s="38" t="s">
        <v>70</v>
      </c>
      <c r="K18" s="44">
        <v>330.6</v>
      </c>
      <c r="L18" s="44">
        <v>340.4</v>
      </c>
      <c r="M18" s="44">
        <v>354.3</v>
      </c>
      <c r="N18" s="37"/>
    </row>
    <row r="19" spans="1:37" s="36" customFormat="1" ht="116.25" customHeight="1">
      <c r="A19" s="34">
        <v>12</v>
      </c>
      <c r="B19" s="19" t="s">
        <v>16</v>
      </c>
      <c r="C19" s="34">
        <v>1</v>
      </c>
      <c r="D19" s="19" t="s">
        <v>46</v>
      </c>
      <c r="E19" s="19" t="s">
        <v>44</v>
      </c>
      <c r="F19" s="19" t="s">
        <v>73</v>
      </c>
      <c r="G19" s="19" t="s">
        <v>3</v>
      </c>
      <c r="H19" s="19" t="s">
        <v>11</v>
      </c>
      <c r="I19" s="19" t="s">
        <v>4</v>
      </c>
      <c r="J19" s="38" t="s">
        <v>72</v>
      </c>
      <c r="K19" s="44">
        <v>-31.1</v>
      </c>
      <c r="L19" s="44">
        <v>-31.1</v>
      </c>
      <c r="M19" s="44">
        <v>-32.6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</row>
    <row r="20" spans="1:13" ht="12.75">
      <c r="A20" s="16">
        <v>16</v>
      </c>
      <c r="B20" s="17" t="s">
        <v>15</v>
      </c>
      <c r="C20" s="16">
        <v>1</v>
      </c>
      <c r="D20" s="17" t="s">
        <v>47</v>
      </c>
      <c r="E20" s="17" t="s">
        <v>17</v>
      </c>
      <c r="F20" s="17" t="s">
        <v>15</v>
      </c>
      <c r="G20" s="17" t="s">
        <v>17</v>
      </c>
      <c r="H20" s="17" t="s">
        <v>11</v>
      </c>
      <c r="I20" s="17" t="s">
        <v>15</v>
      </c>
      <c r="J20" s="11" t="s">
        <v>19</v>
      </c>
      <c r="K20" s="40">
        <f>K23+K21</f>
        <v>394</v>
      </c>
      <c r="L20" s="40">
        <f>SUM(L22+L25+L27)</f>
        <v>325</v>
      </c>
      <c r="M20" s="40">
        <f>SUM(M22+M25+M27)</f>
        <v>335</v>
      </c>
    </row>
    <row r="21" spans="1:13" ht="12.75">
      <c r="A21" s="16">
        <v>17</v>
      </c>
      <c r="B21" s="17" t="s">
        <v>2</v>
      </c>
      <c r="C21" s="16">
        <v>1</v>
      </c>
      <c r="D21" s="17" t="s">
        <v>47</v>
      </c>
      <c r="E21" s="17" t="s">
        <v>3</v>
      </c>
      <c r="F21" s="17" t="s">
        <v>15</v>
      </c>
      <c r="G21" s="17" t="s">
        <v>17</v>
      </c>
      <c r="H21" s="17" t="s">
        <v>11</v>
      </c>
      <c r="I21" s="17" t="s">
        <v>4</v>
      </c>
      <c r="J21" s="11" t="s">
        <v>5</v>
      </c>
      <c r="K21" s="40">
        <f>K22</f>
        <v>55</v>
      </c>
      <c r="L21" s="40">
        <f>L22</f>
        <v>60</v>
      </c>
      <c r="M21" s="40">
        <f>M22</f>
        <v>65</v>
      </c>
    </row>
    <row r="22" spans="1:13" ht="60.75" customHeight="1">
      <c r="A22" s="16">
        <v>18</v>
      </c>
      <c r="B22" s="17" t="s">
        <v>2</v>
      </c>
      <c r="C22" s="16">
        <v>1</v>
      </c>
      <c r="D22" s="17" t="s">
        <v>47</v>
      </c>
      <c r="E22" s="17" t="s">
        <v>3</v>
      </c>
      <c r="F22" s="17" t="s">
        <v>48</v>
      </c>
      <c r="G22" s="17" t="s">
        <v>6</v>
      </c>
      <c r="H22" s="17" t="s">
        <v>11</v>
      </c>
      <c r="I22" s="17" t="s">
        <v>4</v>
      </c>
      <c r="J22" s="11" t="s">
        <v>25</v>
      </c>
      <c r="K22" s="40">
        <v>55</v>
      </c>
      <c r="L22" s="40">
        <v>60</v>
      </c>
      <c r="M22" s="40">
        <v>65</v>
      </c>
    </row>
    <row r="23" spans="1:13" ht="12.75">
      <c r="A23" s="16">
        <v>19</v>
      </c>
      <c r="B23" s="17" t="s">
        <v>2</v>
      </c>
      <c r="C23" s="16">
        <v>1</v>
      </c>
      <c r="D23" s="17" t="s">
        <v>47</v>
      </c>
      <c r="E23" s="17" t="s">
        <v>47</v>
      </c>
      <c r="F23" s="17" t="s">
        <v>15</v>
      </c>
      <c r="G23" s="17" t="s">
        <v>17</v>
      </c>
      <c r="H23" s="17" t="s">
        <v>11</v>
      </c>
      <c r="I23" s="17" t="s">
        <v>15</v>
      </c>
      <c r="J23" s="11" t="s">
        <v>7</v>
      </c>
      <c r="K23" s="40">
        <f>SUM(K24+K26)</f>
        <v>339</v>
      </c>
      <c r="L23" s="40">
        <f>SUM(L24+L26)</f>
        <v>265</v>
      </c>
      <c r="M23" s="40">
        <f>SUM(M24+M26)</f>
        <v>270</v>
      </c>
    </row>
    <row r="24" spans="1:13" s="36" customFormat="1" ht="12.75">
      <c r="A24" s="34">
        <v>20</v>
      </c>
      <c r="B24" s="19" t="s">
        <v>2</v>
      </c>
      <c r="C24" s="34">
        <v>1</v>
      </c>
      <c r="D24" s="19" t="s">
        <v>47</v>
      </c>
      <c r="E24" s="19" t="s">
        <v>47</v>
      </c>
      <c r="F24" s="19" t="s">
        <v>48</v>
      </c>
      <c r="G24" s="19" t="s">
        <v>17</v>
      </c>
      <c r="H24" s="19" t="s">
        <v>11</v>
      </c>
      <c r="I24" s="19" t="s">
        <v>4</v>
      </c>
      <c r="J24" s="35" t="s">
        <v>31</v>
      </c>
      <c r="K24" s="44">
        <f>K25</f>
        <v>249</v>
      </c>
      <c r="L24" s="44">
        <f>L25</f>
        <v>170</v>
      </c>
      <c r="M24" s="44">
        <f>M25</f>
        <v>170</v>
      </c>
    </row>
    <row r="25" spans="1:13" s="36" customFormat="1" ht="42.75" customHeight="1">
      <c r="A25" s="34">
        <v>21</v>
      </c>
      <c r="B25" s="19" t="s">
        <v>2</v>
      </c>
      <c r="C25" s="34">
        <v>1</v>
      </c>
      <c r="D25" s="19" t="s">
        <v>47</v>
      </c>
      <c r="E25" s="19" t="s">
        <v>47</v>
      </c>
      <c r="F25" s="19" t="s">
        <v>51</v>
      </c>
      <c r="G25" s="19" t="s">
        <v>6</v>
      </c>
      <c r="H25" s="19" t="s">
        <v>11</v>
      </c>
      <c r="I25" s="19" t="s">
        <v>4</v>
      </c>
      <c r="J25" s="35" t="s">
        <v>28</v>
      </c>
      <c r="K25" s="44">
        <v>249</v>
      </c>
      <c r="L25" s="44">
        <v>170</v>
      </c>
      <c r="M25" s="44">
        <v>170</v>
      </c>
    </row>
    <row r="26" spans="1:14" s="36" customFormat="1" ht="27" customHeight="1">
      <c r="A26" s="34">
        <v>22</v>
      </c>
      <c r="B26" s="19" t="s">
        <v>2</v>
      </c>
      <c r="C26" s="34">
        <v>1</v>
      </c>
      <c r="D26" s="19" t="s">
        <v>47</v>
      </c>
      <c r="E26" s="19" t="s">
        <v>47</v>
      </c>
      <c r="F26" s="19" t="s">
        <v>49</v>
      </c>
      <c r="G26" s="19" t="s">
        <v>17</v>
      </c>
      <c r="H26" s="19" t="s">
        <v>11</v>
      </c>
      <c r="I26" s="19" t="s">
        <v>4</v>
      </c>
      <c r="J26" s="35" t="s">
        <v>27</v>
      </c>
      <c r="K26" s="44">
        <f>K27</f>
        <v>90</v>
      </c>
      <c r="L26" s="44">
        <f>L27</f>
        <v>95</v>
      </c>
      <c r="M26" s="44">
        <f>M27</f>
        <v>100</v>
      </c>
      <c r="N26" s="57"/>
    </row>
    <row r="27" spans="1:13" s="36" customFormat="1" ht="45.75" customHeight="1">
      <c r="A27" s="34">
        <v>23</v>
      </c>
      <c r="B27" s="19" t="s">
        <v>2</v>
      </c>
      <c r="C27" s="34">
        <v>1</v>
      </c>
      <c r="D27" s="19" t="s">
        <v>47</v>
      </c>
      <c r="E27" s="19" t="s">
        <v>47</v>
      </c>
      <c r="F27" s="19" t="s">
        <v>50</v>
      </c>
      <c r="G27" s="19" t="s">
        <v>6</v>
      </c>
      <c r="H27" s="19" t="s">
        <v>11</v>
      </c>
      <c r="I27" s="19" t="s">
        <v>4</v>
      </c>
      <c r="J27" s="35" t="s">
        <v>26</v>
      </c>
      <c r="K27" s="44">
        <v>90</v>
      </c>
      <c r="L27" s="44">
        <v>95</v>
      </c>
      <c r="M27" s="44">
        <v>100</v>
      </c>
    </row>
    <row r="28" spans="1:13" ht="12.75">
      <c r="A28" s="16">
        <v>24</v>
      </c>
      <c r="B28" s="17" t="s">
        <v>15</v>
      </c>
      <c r="C28" s="16">
        <v>1</v>
      </c>
      <c r="D28" s="17" t="s">
        <v>52</v>
      </c>
      <c r="E28" s="17" t="s">
        <v>17</v>
      </c>
      <c r="F28" s="17" t="s">
        <v>15</v>
      </c>
      <c r="G28" s="17" t="s">
        <v>17</v>
      </c>
      <c r="H28" s="17" t="s">
        <v>11</v>
      </c>
      <c r="I28" s="17" t="s">
        <v>15</v>
      </c>
      <c r="J28" s="11" t="s">
        <v>8</v>
      </c>
      <c r="K28" s="40">
        <f>K29</f>
        <v>40</v>
      </c>
      <c r="L28" s="40">
        <f>L29</f>
        <v>40</v>
      </c>
      <c r="M28" s="40">
        <f>M29</f>
        <v>40</v>
      </c>
    </row>
    <row r="29" spans="1:13" ht="51">
      <c r="A29" s="16">
        <v>25</v>
      </c>
      <c r="B29" s="17" t="s">
        <v>91</v>
      </c>
      <c r="C29" s="16">
        <v>1</v>
      </c>
      <c r="D29" s="17" t="s">
        <v>52</v>
      </c>
      <c r="E29" s="17" t="s">
        <v>53</v>
      </c>
      <c r="F29" s="17" t="s">
        <v>15</v>
      </c>
      <c r="G29" s="17" t="s">
        <v>17</v>
      </c>
      <c r="H29" s="17" t="s">
        <v>11</v>
      </c>
      <c r="I29" s="17" t="s">
        <v>4</v>
      </c>
      <c r="J29" s="26" t="s">
        <v>9</v>
      </c>
      <c r="K29" s="40">
        <v>40</v>
      </c>
      <c r="L29" s="40">
        <v>40</v>
      </c>
      <c r="M29" s="40">
        <v>40</v>
      </c>
    </row>
    <row r="30" spans="1:13" ht="82.5" customHeight="1">
      <c r="A30" s="16">
        <v>26</v>
      </c>
      <c r="B30" s="17" t="s">
        <v>91</v>
      </c>
      <c r="C30" s="16">
        <v>1</v>
      </c>
      <c r="D30" s="17" t="s">
        <v>52</v>
      </c>
      <c r="E30" s="17" t="s">
        <v>53</v>
      </c>
      <c r="F30" s="17" t="s">
        <v>54</v>
      </c>
      <c r="G30" s="17" t="s">
        <v>3</v>
      </c>
      <c r="H30" s="17" t="s">
        <v>11</v>
      </c>
      <c r="I30" s="17" t="s">
        <v>4</v>
      </c>
      <c r="J30" s="26" t="s">
        <v>10</v>
      </c>
      <c r="K30" s="40">
        <v>40</v>
      </c>
      <c r="L30" s="40">
        <v>40</v>
      </c>
      <c r="M30" s="40">
        <v>40</v>
      </c>
    </row>
    <row r="31" spans="1:13" ht="70.5" customHeight="1">
      <c r="A31" s="16">
        <v>27</v>
      </c>
      <c r="B31" s="17" t="s">
        <v>91</v>
      </c>
      <c r="C31" s="16">
        <v>0</v>
      </c>
      <c r="D31" s="17" t="s">
        <v>95</v>
      </c>
      <c r="E31" s="17" t="s">
        <v>17</v>
      </c>
      <c r="F31" s="17" t="s">
        <v>15</v>
      </c>
      <c r="G31" s="17" t="s">
        <v>17</v>
      </c>
      <c r="H31" s="17" t="s">
        <v>11</v>
      </c>
      <c r="I31" s="17" t="s">
        <v>98</v>
      </c>
      <c r="J31" s="32" t="s">
        <v>93</v>
      </c>
      <c r="K31" s="40">
        <f>K32</f>
        <v>2.2</v>
      </c>
      <c r="L31" s="40">
        <f>L32</f>
        <v>8.8</v>
      </c>
      <c r="M31" s="40">
        <f>M32</f>
        <v>8.8</v>
      </c>
    </row>
    <row r="32" spans="1:13" ht="70.5" customHeight="1">
      <c r="A32" s="16">
        <v>28</v>
      </c>
      <c r="B32" s="17" t="s">
        <v>91</v>
      </c>
      <c r="C32" s="16">
        <v>1</v>
      </c>
      <c r="D32" s="17" t="s">
        <v>95</v>
      </c>
      <c r="E32" s="17" t="s">
        <v>96</v>
      </c>
      <c r="F32" s="17" t="s">
        <v>15</v>
      </c>
      <c r="G32" s="17" t="s">
        <v>17</v>
      </c>
      <c r="H32" s="17" t="s">
        <v>11</v>
      </c>
      <c r="I32" s="17" t="s">
        <v>98</v>
      </c>
      <c r="J32" s="33" t="s">
        <v>94</v>
      </c>
      <c r="K32" s="40">
        <v>2.2</v>
      </c>
      <c r="L32" s="40">
        <v>8.8</v>
      </c>
      <c r="M32" s="40">
        <v>8.8</v>
      </c>
    </row>
    <row r="33" spans="1:13" ht="90.75" customHeight="1">
      <c r="A33" s="16">
        <v>29</v>
      </c>
      <c r="B33" s="17" t="s">
        <v>91</v>
      </c>
      <c r="C33" s="16">
        <v>1</v>
      </c>
      <c r="D33" s="17" t="s">
        <v>95</v>
      </c>
      <c r="E33" s="17" t="s">
        <v>96</v>
      </c>
      <c r="F33" s="17" t="s">
        <v>48</v>
      </c>
      <c r="G33" s="17" t="s">
        <v>17</v>
      </c>
      <c r="H33" s="17" t="s">
        <v>11</v>
      </c>
      <c r="I33" s="17" t="s">
        <v>98</v>
      </c>
      <c r="J33" s="26" t="s">
        <v>100</v>
      </c>
      <c r="K33" s="40">
        <v>2.2</v>
      </c>
      <c r="L33" s="40">
        <v>8.8</v>
      </c>
      <c r="M33" s="43">
        <v>8.8</v>
      </c>
    </row>
    <row r="34" spans="1:15" ht="70.5" customHeight="1">
      <c r="A34" s="16">
        <v>30</v>
      </c>
      <c r="B34" s="17" t="s">
        <v>91</v>
      </c>
      <c r="C34" s="16">
        <v>1</v>
      </c>
      <c r="D34" s="17" t="s">
        <v>95</v>
      </c>
      <c r="E34" s="17" t="s">
        <v>96</v>
      </c>
      <c r="F34" s="17" t="s">
        <v>97</v>
      </c>
      <c r="G34" s="17" t="s">
        <v>6</v>
      </c>
      <c r="H34" s="17" t="s">
        <v>11</v>
      </c>
      <c r="I34" s="17" t="s">
        <v>98</v>
      </c>
      <c r="J34" s="26" t="s">
        <v>99</v>
      </c>
      <c r="K34" s="40">
        <v>2.2</v>
      </c>
      <c r="L34" s="40">
        <v>8.8</v>
      </c>
      <c r="M34" s="40">
        <v>8.8</v>
      </c>
      <c r="O34" s="41"/>
    </row>
    <row r="35" spans="1:13" ht="12.75">
      <c r="A35" s="16">
        <v>31</v>
      </c>
      <c r="B35" s="17" t="s">
        <v>15</v>
      </c>
      <c r="C35" s="16">
        <v>2</v>
      </c>
      <c r="D35" s="17" t="s">
        <v>17</v>
      </c>
      <c r="E35" s="17" t="s">
        <v>17</v>
      </c>
      <c r="F35" s="17" t="s">
        <v>15</v>
      </c>
      <c r="G35" s="17" t="s">
        <v>17</v>
      </c>
      <c r="H35" s="17" t="s">
        <v>11</v>
      </c>
      <c r="I35" s="17" t="s">
        <v>15</v>
      </c>
      <c r="J35" s="27" t="s">
        <v>82</v>
      </c>
      <c r="K35" s="40">
        <f>K36</f>
        <v>9561.279</v>
      </c>
      <c r="L35" s="40">
        <f>L36</f>
        <v>5910.2</v>
      </c>
      <c r="M35" s="40">
        <f>M36</f>
        <v>5916.1</v>
      </c>
    </row>
    <row r="36" spans="1:13" ht="38.25">
      <c r="A36" s="16">
        <v>32</v>
      </c>
      <c r="B36" s="17" t="s">
        <v>91</v>
      </c>
      <c r="C36" s="16">
        <v>2</v>
      </c>
      <c r="D36" s="17" t="s">
        <v>44</v>
      </c>
      <c r="E36" s="17" t="s">
        <v>17</v>
      </c>
      <c r="F36" s="17" t="s">
        <v>15</v>
      </c>
      <c r="G36" s="17" t="s">
        <v>17</v>
      </c>
      <c r="H36" s="17" t="s">
        <v>11</v>
      </c>
      <c r="I36" s="17" t="s">
        <v>15</v>
      </c>
      <c r="J36" s="11" t="s">
        <v>12</v>
      </c>
      <c r="K36" s="40">
        <f>K37+K41+K46+K51</f>
        <v>9561.279</v>
      </c>
      <c r="L36" s="40">
        <f>L37+L41+L46+L51</f>
        <v>5910.2</v>
      </c>
      <c r="M36" s="40">
        <f>M37+M41+M46+M51</f>
        <v>5916.1</v>
      </c>
    </row>
    <row r="37" spans="1:13" ht="25.5">
      <c r="A37" s="16">
        <v>33</v>
      </c>
      <c r="B37" s="17" t="s">
        <v>91</v>
      </c>
      <c r="C37" s="16">
        <v>2</v>
      </c>
      <c r="D37" s="17" t="s">
        <v>44</v>
      </c>
      <c r="E37" s="17" t="s">
        <v>6</v>
      </c>
      <c r="F37" s="17" t="s">
        <v>15</v>
      </c>
      <c r="G37" s="17" t="s">
        <v>17</v>
      </c>
      <c r="H37" s="17" t="s">
        <v>11</v>
      </c>
      <c r="I37" s="17" t="s">
        <v>32</v>
      </c>
      <c r="J37" s="11" t="s">
        <v>22</v>
      </c>
      <c r="K37" s="40">
        <f aca="true" t="shared" si="1" ref="K37:M38">K38</f>
        <v>3340</v>
      </c>
      <c r="L37" s="40">
        <f t="shared" si="1"/>
        <v>2672</v>
      </c>
      <c r="M37" s="40">
        <f t="shared" si="1"/>
        <v>2672</v>
      </c>
    </row>
    <row r="38" spans="1:13" ht="27" customHeight="1">
      <c r="A38" s="16">
        <v>34</v>
      </c>
      <c r="B38" s="17" t="s">
        <v>91</v>
      </c>
      <c r="C38" s="16">
        <v>2</v>
      </c>
      <c r="D38" s="17" t="s">
        <v>44</v>
      </c>
      <c r="E38" s="17" t="s">
        <v>55</v>
      </c>
      <c r="F38" s="17" t="s">
        <v>56</v>
      </c>
      <c r="G38" s="18" t="s">
        <v>17</v>
      </c>
      <c r="H38" s="18" t="s">
        <v>11</v>
      </c>
      <c r="I38" s="18" t="s">
        <v>32</v>
      </c>
      <c r="J38" s="27" t="s">
        <v>74</v>
      </c>
      <c r="K38" s="44">
        <f t="shared" si="1"/>
        <v>3340</v>
      </c>
      <c r="L38" s="44">
        <f t="shared" si="1"/>
        <v>2672</v>
      </c>
      <c r="M38" s="44">
        <f t="shared" si="1"/>
        <v>2672</v>
      </c>
    </row>
    <row r="39" spans="1:13" ht="25.5">
      <c r="A39" s="16">
        <v>35</v>
      </c>
      <c r="B39" s="17" t="s">
        <v>91</v>
      </c>
      <c r="C39" s="16">
        <v>2</v>
      </c>
      <c r="D39" s="17" t="s">
        <v>44</v>
      </c>
      <c r="E39" s="17" t="s">
        <v>55</v>
      </c>
      <c r="F39" s="17" t="s">
        <v>56</v>
      </c>
      <c r="G39" s="18" t="s">
        <v>6</v>
      </c>
      <c r="H39" s="18" t="s">
        <v>11</v>
      </c>
      <c r="I39" s="18" t="s">
        <v>32</v>
      </c>
      <c r="J39" s="12" t="s">
        <v>63</v>
      </c>
      <c r="K39" s="44">
        <f>1747.1+1592.9</f>
        <v>3340</v>
      </c>
      <c r="L39" s="44">
        <f>1397.7+1274.3</f>
        <v>2672</v>
      </c>
      <c r="M39" s="44">
        <f>1397.7+1274.3</f>
        <v>2672</v>
      </c>
    </row>
    <row r="40" spans="1:13" s="53" customFormat="1" ht="38.25" hidden="1">
      <c r="A40" s="49">
        <v>36</v>
      </c>
      <c r="B40" s="50" t="s">
        <v>91</v>
      </c>
      <c r="C40" s="49">
        <v>2</v>
      </c>
      <c r="D40" s="50" t="s">
        <v>44</v>
      </c>
      <c r="E40" s="50" t="s">
        <v>77</v>
      </c>
      <c r="F40" s="50" t="s">
        <v>15</v>
      </c>
      <c r="G40" s="50" t="s">
        <v>17</v>
      </c>
      <c r="H40" s="50" t="s">
        <v>11</v>
      </c>
      <c r="I40" s="50" t="s">
        <v>32</v>
      </c>
      <c r="J40" s="51" t="s">
        <v>83</v>
      </c>
      <c r="K40" s="52">
        <f aca="true" t="shared" si="2" ref="K40:M41">K41</f>
        <v>0</v>
      </c>
      <c r="L40" s="52">
        <f t="shared" si="2"/>
        <v>0</v>
      </c>
      <c r="M40" s="52">
        <f t="shared" si="2"/>
        <v>0</v>
      </c>
    </row>
    <row r="41" spans="1:13" s="53" customFormat="1" ht="12.75" hidden="1">
      <c r="A41" s="49">
        <v>37</v>
      </c>
      <c r="B41" s="50" t="s">
        <v>91</v>
      </c>
      <c r="C41" s="49">
        <v>2</v>
      </c>
      <c r="D41" s="50" t="s">
        <v>44</v>
      </c>
      <c r="E41" s="50" t="s">
        <v>78</v>
      </c>
      <c r="F41" s="50" t="s">
        <v>62</v>
      </c>
      <c r="G41" s="50" t="s">
        <v>17</v>
      </c>
      <c r="H41" s="50" t="s">
        <v>11</v>
      </c>
      <c r="I41" s="50" t="s">
        <v>32</v>
      </c>
      <c r="J41" s="54" t="s">
        <v>84</v>
      </c>
      <c r="K41" s="52">
        <f>K42</f>
        <v>0</v>
      </c>
      <c r="L41" s="52">
        <f t="shared" si="2"/>
        <v>0</v>
      </c>
      <c r="M41" s="52">
        <f t="shared" si="2"/>
        <v>0</v>
      </c>
    </row>
    <row r="42" spans="1:14" s="53" customFormat="1" ht="12.75" hidden="1">
      <c r="A42" s="49">
        <v>38</v>
      </c>
      <c r="B42" s="50" t="s">
        <v>91</v>
      </c>
      <c r="C42" s="49">
        <v>2</v>
      </c>
      <c r="D42" s="50" t="s">
        <v>44</v>
      </c>
      <c r="E42" s="50" t="s">
        <v>78</v>
      </c>
      <c r="F42" s="50" t="s">
        <v>62</v>
      </c>
      <c r="G42" s="50" t="s">
        <v>6</v>
      </c>
      <c r="H42" s="50" t="s">
        <v>11</v>
      </c>
      <c r="I42" s="50" t="s">
        <v>32</v>
      </c>
      <c r="J42" s="55" t="s">
        <v>85</v>
      </c>
      <c r="K42" s="52"/>
      <c r="L42" s="52"/>
      <c r="M42" s="52"/>
      <c r="N42" s="56"/>
    </row>
    <row r="43" spans="1:13" ht="25.5" hidden="1">
      <c r="A43" s="16">
        <v>39</v>
      </c>
      <c r="B43" s="19" t="s">
        <v>91</v>
      </c>
      <c r="C43" s="19" t="s">
        <v>65</v>
      </c>
      <c r="D43" s="19" t="s">
        <v>44</v>
      </c>
      <c r="E43" s="19" t="s">
        <v>78</v>
      </c>
      <c r="F43" s="19" t="s">
        <v>62</v>
      </c>
      <c r="G43" s="19" t="s">
        <v>6</v>
      </c>
      <c r="H43" s="19" t="s">
        <v>80</v>
      </c>
      <c r="I43" s="19" t="s">
        <v>32</v>
      </c>
      <c r="J43" s="13" t="s">
        <v>64</v>
      </c>
      <c r="K43" s="44">
        <v>0</v>
      </c>
      <c r="L43" s="44">
        <v>0</v>
      </c>
      <c r="M43" s="44">
        <v>0</v>
      </c>
    </row>
    <row r="44" spans="1:13" ht="89.25" hidden="1">
      <c r="A44" s="16">
        <v>40</v>
      </c>
      <c r="B44" s="18" t="s">
        <v>91</v>
      </c>
      <c r="C44" s="16">
        <v>2</v>
      </c>
      <c r="D44" s="17" t="s">
        <v>44</v>
      </c>
      <c r="E44" s="17" t="s">
        <v>78</v>
      </c>
      <c r="F44" s="17" t="s">
        <v>62</v>
      </c>
      <c r="G44" s="18" t="s">
        <v>6</v>
      </c>
      <c r="H44" s="18" t="s">
        <v>79</v>
      </c>
      <c r="I44" s="18" t="s">
        <v>32</v>
      </c>
      <c r="J44" s="11" t="s">
        <v>76</v>
      </c>
      <c r="K44" s="44">
        <v>0</v>
      </c>
      <c r="L44" s="40">
        <v>0</v>
      </c>
      <c r="M44" s="40">
        <v>0</v>
      </c>
    </row>
    <row r="45" spans="1:13" ht="38.25" hidden="1">
      <c r="A45" s="16">
        <v>41</v>
      </c>
      <c r="B45" s="18" t="s">
        <v>91</v>
      </c>
      <c r="C45" s="16">
        <v>3</v>
      </c>
      <c r="D45" s="17" t="s">
        <v>44</v>
      </c>
      <c r="E45" s="17" t="s">
        <v>78</v>
      </c>
      <c r="F45" s="17" t="s">
        <v>62</v>
      </c>
      <c r="G45" s="18" t="s">
        <v>6</v>
      </c>
      <c r="H45" s="18" t="s">
        <v>101</v>
      </c>
      <c r="I45" s="18" t="s">
        <v>32</v>
      </c>
      <c r="J45" s="31" t="s">
        <v>92</v>
      </c>
      <c r="K45" s="44">
        <v>0</v>
      </c>
      <c r="L45" s="44">
        <v>0</v>
      </c>
      <c r="M45" s="44">
        <v>0</v>
      </c>
    </row>
    <row r="46" spans="1:13" ht="25.5">
      <c r="A46" s="16">
        <v>42</v>
      </c>
      <c r="B46" s="18" t="s">
        <v>91</v>
      </c>
      <c r="C46" s="16">
        <v>2</v>
      </c>
      <c r="D46" s="17" t="s">
        <v>44</v>
      </c>
      <c r="E46" s="17" t="s">
        <v>57</v>
      </c>
      <c r="F46" s="17" t="s">
        <v>15</v>
      </c>
      <c r="G46" s="18" t="s">
        <v>17</v>
      </c>
      <c r="H46" s="18" t="s">
        <v>11</v>
      </c>
      <c r="I46" s="18" t="s">
        <v>32</v>
      </c>
      <c r="J46" s="11" t="s">
        <v>21</v>
      </c>
      <c r="K46" s="44">
        <f>K47+K49</f>
        <v>152.97</v>
      </c>
      <c r="L46" s="44">
        <f>L47+L49</f>
        <v>149.7</v>
      </c>
      <c r="M46" s="44">
        <f>M47+M49</f>
        <v>155.6</v>
      </c>
    </row>
    <row r="47" spans="1:14" ht="45" customHeight="1">
      <c r="A47" s="16">
        <v>43</v>
      </c>
      <c r="B47" s="18" t="s">
        <v>91</v>
      </c>
      <c r="C47" s="16">
        <v>2</v>
      </c>
      <c r="D47" s="17" t="s">
        <v>44</v>
      </c>
      <c r="E47" s="17" t="s">
        <v>57</v>
      </c>
      <c r="F47" s="17" t="s">
        <v>58</v>
      </c>
      <c r="G47" s="18" t="s">
        <v>17</v>
      </c>
      <c r="H47" s="18" t="s">
        <v>11</v>
      </c>
      <c r="I47" s="18" t="s">
        <v>32</v>
      </c>
      <c r="J47" s="11" t="s">
        <v>75</v>
      </c>
      <c r="K47" s="44">
        <v>7.3</v>
      </c>
      <c r="L47" s="44">
        <v>7</v>
      </c>
      <c r="M47" s="44">
        <v>7</v>
      </c>
      <c r="N47" s="42"/>
    </row>
    <row r="48" spans="1:13" ht="90" customHeight="1">
      <c r="A48" s="16">
        <v>44</v>
      </c>
      <c r="B48" s="18" t="s">
        <v>91</v>
      </c>
      <c r="C48" s="16">
        <v>2</v>
      </c>
      <c r="D48" s="17" t="s">
        <v>44</v>
      </c>
      <c r="E48" s="17" t="s">
        <v>57</v>
      </c>
      <c r="F48" s="17" t="s">
        <v>58</v>
      </c>
      <c r="G48" s="18" t="s">
        <v>6</v>
      </c>
      <c r="H48" s="18" t="s">
        <v>90</v>
      </c>
      <c r="I48" s="18" t="s">
        <v>32</v>
      </c>
      <c r="J48" s="28" t="s">
        <v>89</v>
      </c>
      <c r="K48" s="43">
        <f>K47</f>
        <v>7.3</v>
      </c>
      <c r="L48" s="43">
        <f>L47</f>
        <v>7</v>
      </c>
      <c r="M48" s="43">
        <f>M47</f>
        <v>7</v>
      </c>
    </row>
    <row r="49" spans="1:13" ht="43.5" customHeight="1">
      <c r="A49" s="16">
        <v>45</v>
      </c>
      <c r="B49" s="18" t="s">
        <v>91</v>
      </c>
      <c r="C49" s="16">
        <v>2</v>
      </c>
      <c r="D49" s="17" t="s">
        <v>44</v>
      </c>
      <c r="E49" s="17" t="s">
        <v>59</v>
      </c>
      <c r="F49" s="17" t="s">
        <v>60</v>
      </c>
      <c r="G49" s="18" t="s">
        <v>17</v>
      </c>
      <c r="H49" s="18" t="s">
        <v>11</v>
      </c>
      <c r="I49" s="18" t="s">
        <v>32</v>
      </c>
      <c r="J49" s="12" t="s">
        <v>30</v>
      </c>
      <c r="K49" s="43">
        <f>K50</f>
        <v>145.67</v>
      </c>
      <c r="L49" s="43">
        <f>L50</f>
        <v>142.7</v>
      </c>
      <c r="M49" s="43">
        <f>M50</f>
        <v>148.6</v>
      </c>
    </row>
    <row r="50" spans="1:13" ht="58.5" customHeight="1">
      <c r="A50" s="16">
        <v>46</v>
      </c>
      <c r="B50" s="18" t="s">
        <v>91</v>
      </c>
      <c r="C50" s="16">
        <v>2</v>
      </c>
      <c r="D50" s="17" t="s">
        <v>44</v>
      </c>
      <c r="E50" s="17" t="s">
        <v>59</v>
      </c>
      <c r="F50" s="17" t="s">
        <v>60</v>
      </c>
      <c r="G50" s="18" t="s">
        <v>6</v>
      </c>
      <c r="H50" s="18" t="s">
        <v>11</v>
      </c>
      <c r="I50" s="18" t="s">
        <v>32</v>
      </c>
      <c r="J50" s="29" t="s">
        <v>23</v>
      </c>
      <c r="K50" s="44">
        <v>145.67</v>
      </c>
      <c r="L50" s="44">
        <v>142.7</v>
      </c>
      <c r="M50" s="44">
        <v>148.6</v>
      </c>
    </row>
    <row r="51" spans="1:14" ht="15" customHeight="1">
      <c r="A51" s="16">
        <v>47</v>
      </c>
      <c r="B51" s="18" t="s">
        <v>91</v>
      </c>
      <c r="C51" s="16">
        <v>2</v>
      </c>
      <c r="D51" s="17" t="s">
        <v>44</v>
      </c>
      <c r="E51" s="17" t="s">
        <v>88</v>
      </c>
      <c r="F51" s="17" t="s">
        <v>15</v>
      </c>
      <c r="G51" s="18" t="s">
        <v>17</v>
      </c>
      <c r="H51" s="18" t="s">
        <v>11</v>
      </c>
      <c r="I51" s="22" t="s">
        <v>32</v>
      </c>
      <c r="J51" s="11" t="s">
        <v>86</v>
      </c>
      <c r="K51" s="45">
        <f aca="true" t="shared" si="3" ref="K51:M52">K52</f>
        <v>6068.309</v>
      </c>
      <c r="L51" s="45">
        <f t="shared" si="3"/>
        <v>3088.5</v>
      </c>
      <c r="M51" s="45">
        <f t="shared" si="3"/>
        <v>3088.5</v>
      </c>
      <c r="N51" s="42"/>
    </row>
    <row r="52" spans="1:13" ht="39.75" customHeight="1">
      <c r="A52" s="46">
        <v>48</v>
      </c>
      <c r="B52" s="47" t="s">
        <v>91</v>
      </c>
      <c r="C52" s="46">
        <v>2</v>
      </c>
      <c r="D52" s="47" t="s">
        <v>44</v>
      </c>
      <c r="E52" s="47" t="s">
        <v>61</v>
      </c>
      <c r="F52" s="47" t="s">
        <v>62</v>
      </c>
      <c r="G52" s="47" t="s">
        <v>17</v>
      </c>
      <c r="H52" s="47" t="s">
        <v>11</v>
      </c>
      <c r="I52" s="47" t="s">
        <v>32</v>
      </c>
      <c r="J52" s="48" t="s">
        <v>104</v>
      </c>
      <c r="K52" s="43">
        <f t="shared" si="3"/>
        <v>6068.309</v>
      </c>
      <c r="L52" s="43">
        <f t="shared" si="3"/>
        <v>3088.5</v>
      </c>
      <c r="M52" s="43">
        <f t="shared" si="3"/>
        <v>3088.5</v>
      </c>
    </row>
    <row r="53" spans="1:13" ht="39.75" customHeight="1">
      <c r="A53" s="46">
        <v>49</v>
      </c>
      <c r="B53" s="47" t="s">
        <v>91</v>
      </c>
      <c r="C53" s="46">
        <v>2</v>
      </c>
      <c r="D53" s="47" t="s">
        <v>44</v>
      </c>
      <c r="E53" s="47" t="s">
        <v>61</v>
      </c>
      <c r="F53" s="47" t="s">
        <v>62</v>
      </c>
      <c r="G53" s="47" t="s">
        <v>6</v>
      </c>
      <c r="H53" s="47" t="s">
        <v>15</v>
      </c>
      <c r="I53" s="47" t="s">
        <v>32</v>
      </c>
      <c r="J53" s="48" t="s">
        <v>87</v>
      </c>
      <c r="K53" s="43">
        <f>3735.1+64.9+123.462+100.4+19.034+635.069+1048.45-0.3+182.194+160</f>
        <v>6068.309</v>
      </c>
      <c r="L53" s="43">
        <f>2988.1+100.4</f>
        <v>3088.5</v>
      </c>
      <c r="M53" s="43">
        <f>2988.1+100.4</f>
        <v>3088.5</v>
      </c>
    </row>
    <row r="54" spans="1:13" ht="76.5" customHeight="1" hidden="1">
      <c r="A54" s="16">
        <v>50</v>
      </c>
      <c r="B54" s="18" t="s">
        <v>91</v>
      </c>
      <c r="C54" s="16">
        <v>2</v>
      </c>
      <c r="D54" s="17" t="s">
        <v>44</v>
      </c>
      <c r="E54" s="17" t="s">
        <v>61</v>
      </c>
      <c r="F54" s="17" t="s">
        <v>62</v>
      </c>
      <c r="G54" s="18" t="s">
        <v>6</v>
      </c>
      <c r="H54" s="18" t="s">
        <v>11</v>
      </c>
      <c r="I54" s="18" t="s">
        <v>32</v>
      </c>
      <c r="J54" s="11" t="s">
        <v>103</v>
      </c>
      <c r="K54" s="7"/>
      <c r="L54" s="3"/>
      <c r="M54" s="3"/>
    </row>
    <row r="55" spans="11:13" ht="76.5" customHeight="1">
      <c r="K55" s="20"/>
      <c r="L55" s="20"/>
      <c r="M55" s="20"/>
    </row>
    <row r="56" ht="12.75">
      <c r="A56" s="21"/>
    </row>
    <row r="57" ht="15" customHeight="1"/>
    <row r="58" ht="15" customHeight="1"/>
    <row r="59" ht="15" customHeight="1"/>
  </sheetData>
  <sheetProtection/>
  <protectedRanges>
    <protectedRange sqref="A2:J2 A3:I3 B52:I54 B44:I45 A4:J30 A31:A54 B31:M42 K2:M30 J52:J53 B46:M51" name="Диапазон1"/>
  </protectedRanges>
  <mergeCells count="18">
    <mergeCell ref="J6:J7"/>
    <mergeCell ref="A5:A7"/>
    <mergeCell ref="K5:K7"/>
    <mergeCell ref="L5:L7"/>
    <mergeCell ref="M5:M7"/>
    <mergeCell ref="A3:M3"/>
    <mergeCell ref="B5:I5"/>
    <mergeCell ref="B6:B7"/>
    <mergeCell ref="K1:M1"/>
    <mergeCell ref="G6:G7"/>
    <mergeCell ref="H6:H7"/>
    <mergeCell ref="I6:I7"/>
    <mergeCell ref="C6:C7"/>
    <mergeCell ref="D6:D7"/>
    <mergeCell ref="E6:E7"/>
    <mergeCell ref="F6:F7"/>
    <mergeCell ref="A4:K4"/>
    <mergeCell ref="K2:M2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>user</cp:lastModifiedBy>
  <cp:lastPrinted>2022-02-14T07:19:55Z</cp:lastPrinted>
  <dcterms:created xsi:type="dcterms:W3CDTF">2010-12-14T08:13:22Z</dcterms:created>
  <dcterms:modified xsi:type="dcterms:W3CDTF">2022-12-16T03:24:26Z</dcterms:modified>
  <cp:category/>
  <cp:version/>
  <cp:contentType/>
  <cp:contentStatus/>
</cp:coreProperties>
</file>