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9615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'Лист1'!$A$4:$M$53</definedName>
  </definedNames>
  <calcPr fullCalcOnLoad="1"/>
</workbook>
</file>

<file path=xl/sharedStrings.xml><?xml version="1.0" encoding="utf-8"?>
<sst xmlns="http://schemas.openxmlformats.org/spreadsheetml/2006/main" count="387" uniqueCount="109">
  <si>
    <t>НАЛОГИ НА ПРИБЫЛЬ, ДОХОДЫ</t>
  </si>
  <si>
    <t>Налог на доходы физических лиц</t>
  </si>
  <si>
    <t>182</t>
  </si>
  <si>
    <t>01</t>
  </si>
  <si>
    <t>110</t>
  </si>
  <si>
    <t>Налог на имущество физических лиц</t>
  </si>
  <si>
    <t>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</si>
  <si>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</si>
  <si>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</si>
  <si>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</si>
  <si>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</si>
  <si>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</t>
  </si>
  <si>
    <t>БЕЗВОЗМЕЗДНЫЕ ПОСТУПЛЕНИЯ ОТ ДРУГИХ БЮДЖЕТОВ БЮДЖЕТНОЙ СИСТЕМЫ РОССИЙСКОЙ ФЕДЕРАЦИИ</t>
  </si>
  <si>
    <t>(тыс.руб.)</t>
  </si>
  <si>
    <t xml:space="preserve">НАЛОГИ  НА  ТОВАРЫ   (РАБОТЫ,   УСЛУГИ), РЕАЛИЗУЕМЫЕ  НА  ТЕРРИТОРИИ   РОССИЙСКОЙ ФЕДЕРАЦИИ   </t>
  </si>
  <si>
    <t>000</t>
  </si>
  <si>
    <t>100</t>
  </si>
  <si>
    <t>00</t>
  </si>
  <si>
    <t>НАЛОГОВЫЕ И НЕНАЛОГОВЫЕ ДОХОДЫ</t>
  </si>
  <si>
    <t>НАЛОГИ НА ИМУЩЕСТВО</t>
  </si>
  <si>
    <t>№  строки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</si>
  <si>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</si>
  <si>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</si>
  <si>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</si>
  <si>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</si>
  <si>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</si>
  <si>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</si>
  <si>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</si>
  <si>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</si>
  <si>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Акцизы по подакцизным товарам (продукции), производимым на территории РФ</t>
  </si>
  <si>
    <t>Субвенции бюджетам на осуществление первичного воинского учета на террито-риях, где отсутствуют военные комиссариаты</t>
  </si>
  <si>
    <t>Земельный налог с организаций</t>
  </si>
  <si>
    <t>Утверждено на 2021 год</t>
  </si>
  <si>
    <t>150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</si>
  <si>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</si>
  <si>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</si>
  <si>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</si>
  <si>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</si>
  <si>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</si>
  <si>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</si>
  <si>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</si>
  <si>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</si>
  <si>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</si>
  <si>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</si>
  <si>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ДОХОДЫ ВСЕГО</t>
  </si>
  <si>
    <t>02</t>
  </si>
  <si>
    <t>010</t>
  </si>
  <si>
    <t>03</t>
  </si>
  <si>
    <t>06</t>
  </si>
  <si>
    <t>030</t>
  </si>
  <si>
    <t>040</t>
  </si>
  <si>
    <t>043</t>
  </si>
  <si>
    <t>033</t>
  </si>
  <si>
    <t>08</t>
  </si>
  <si>
    <t>04</t>
  </si>
  <si>
    <t>020</t>
  </si>
  <si>
    <t>15</t>
  </si>
  <si>
    <t>001</t>
  </si>
  <si>
    <t>30</t>
  </si>
  <si>
    <t>024</t>
  </si>
  <si>
    <t>35</t>
  </si>
  <si>
    <t>118</t>
  </si>
  <si>
    <t>49</t>
  </si>
  <si>
    <t>999</t>
  </si>
  <si>
    <t xml:space="preserve">Дотации бюджетам сельских поселений на выравнивание бюджетной обеспеченности </t>
  </si>
  <si>
    <t>Субсидия на обеспечение первичных мер пожарной безопасности</t>
  </si>
  <si>
    <t>2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</si>
  <si>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</si>
  <si>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</si>
  <si>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</si>
  <si>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</si>
  <si>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</si>
  <si>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</si>
  <si>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</si>
  <si>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</si>
  <si>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</si>
  <si>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</si>
  <si>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и Субсидия на содержание автомобильных дорог общего пользования местного значения за счет дорожного фонда Красноярского края.</t>
  </si>
  <si>
    <t>20</t>
  </si>
  <si>
    <t>29</t>
  </si>
  <si>
    <t>7509</t>
  </si>
  <si>
    <t>7412</t>
  </si>
  <si>
    <t>Утверждено на 2022 год</t>
  </si>
  <si>
    <t xml:space="preserve">БЕЗВОЗМЕЗДНЫЕ ПОСТУПЛЕНИЯ 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</si>
  <si>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</si>
  <si>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</si>
  <si>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</si>
  <si>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</si>
  <si>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</si>
  <si>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40</t>
  </si>
  <si>
    <t>Субвенции бюджетам сельских поселений на выполнение передаваемых полномочий субъектов Российской Федерации
(по созданию и обеспечению деятельности административных комиссий)</t>
  </si>
  <si>
    <t>7514</t>
  </si>
  <si>
    <t>813</t>
  </si>
  <si>
    <t>Субсидии бюджетам  сельских поселений на организацию и проведение акарицидных обработок мест массового отдыха населения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</si>
  <si>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</si>
  <si>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</si>
  <si>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</t>
  </si>
  <si>
    <t>05</t>
  </si>
  <si>
    <t>035</t>
  </si>
  <si>
    <t>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</si>
  <si>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</si>
  <si>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</si>
  <si>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7555</t>
  </si>
  <si>
    <t>Доходы местного бюджета на 2021 год и плановый период 2022-2023 г.</t>
  </si>
  <si>
    <t>Утверждено на 2023 год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</si>
  <si>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</si>
  <si>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Прочие межбюджетные трансферты</t>
  </si>
  <si>
    <t>Приложение № 4 к решению Марининского Совета депутатов от 25.12.2020 г, № 05-23р</t>
  </si>
  <si>
    <t>Приложение № 2 
к решению Марининского сельского  
Совета депутатов 
 от 14.04.2021 № 07-25р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</si>
</sst>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#,##0;#,##0"/>
    <numFmt numFmtId="173" formatCode="0.0"/>
    <numFmt numFmtId="174" formatCode="0.0000000"/>
    <numFmt numFmtId="175" formatCode="0.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419]#,##0"/>
    <numFmt numFmtId="183" formatCode="[$-FC19]d\ mmmm\ yyyy\ &quot;г.&quot;"/>
    <numFmt numFmtId="184" formatCode="0.000000"/>
  </numFmts>
  <fonts count="50">
    <font>
      <sz val="10"/>
      <name val="Arial Cyr"/>
      <family val="0"/>
    </font>
    <font>
      <b/>
      <sz val="10"/>
      <color indexed="63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82" fontId="33" fillId="0" borderId="0">
      <alignment/>
      <protection/>
    </xf>
    <xf numFmtId="3" fontId="1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5" applyFont="1" applyBorder="1" applyAlignment="1" applyProtection="1">
      <alignment horizontal="center" vertical="center"/>
      <protection locked="0"/>
    </xf>
    <xf numFmtId="17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73" fontId="5" fillId="32" borderId="10" xfId="0" applyNumberFormat="1" applyFont="1" applyFill="1" applyBorder="1" applyAlignment="1">
      <alignment horizontal="center" vertical="center"/>
    </xf>
    <xf numFmtId="1" fontId="12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182" fontId="11" fillId="0" borderId="11" xfId="33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2" borderId="10" xfId="55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10" xfId="55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3" xfId="55" applyFont="1" applyBorder="1" applyAlignment="1">
      <alignment horizontal="left" vertical="center" wrapText="1"/>
    </xf>
    <xf numFmtId="0" fontId="4" fillId="0" borderId="10" xfId="55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3" fontId="10" fillId="0" borderId="15" xfId="34" applyFont="1" applyFill="1" applyBorder="1" applyAlignment="1">
      <alignment horizontal="left" vertical="top" wrapText="1"/>
      <protection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wrapText="1"/>
    </xf>
    <xf numFmtId="0" fontId="49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vertical="top" wrapText="1"/>
    </xf>
    <xf numFmtId="2" fontId="5" fillId="0" borderId="10" xfId="0" applyNumberFormat="1" applyFont="1" applyBorder="1" applyAlignment="1">
      <alignment horizontal="center" vertical="center"/>
    </xf>
    <xf numFmtId="17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4" xfId="55" applyFont="1" applyBorder="1" applyAlignment="1" applyProtection="1">
      <alignment horizontal="center" vertical="center" textRotation="90" wrapText="1"/>
      <protection locked="0"/>
    </xf>
    <xf numFmtId="0" fontId="9" fillId="0" borderId="17" xfId="55" applyFont="1" applyBorder="1" applyAlignment="1" applyProtection="1">
      <alignment horizontal="center" vertical="center" textRotation="90" wrapText="1"/>
      <protection locked="0"/>
    </xf>
    <xf numFmtId="0" fontId="4" fillId="0" borderId="0" xfId="55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10" fillId="0" borderId="10" xfId="55" applyFont="1" applyBorder="1" applyAlignment="1" applyProtection="1">
      <alignment horizontal="center" vertical="center" wrapText="1"/>
      <protection locked="0"/>
    </xf>
    <xf numFmtId="173" fontId="8" fillId="0" borderId="10" xfId="55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Alignment="1">
      <alignment horizontal="right" vertical="center" wrapText="1"/>
    </xf>
    <xf numFmtId="17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tabSelected="1" workbookViewId="0" topLeftCell="B50">
      <selection activeCell="N51" sqref="N51"/>
    </sheetView>
  </sheetViews>
  <sheetFormatPr defaultColWidth="9.00390625" defaultRowHeight="12.75"/>
  <cols>
    <col min="1" max="9" width="5.625" style="20" customWidth="1"/>
    <col min="10" max="10" width="40.125" style="31" customWidth="1"/>
    <col min="11" max="11" width="12.00390625" style="5" customWidth="1"/>
    <col min="12" max="12" width="11.25390625" style="4" customWidth="1"/>
    <col min="13" max="13" width="14.875" style="4" customWidth="1"/>
    <col min="14" max="14" width="10.625" style="1" customWidth="1"/>
    <col min="15" max="15" width="10.375" style="1" customWidth="1"/>
    <col min="16" max="16" width="9.875" style="1" customWidth="1"/>
    <col min="17" max="16384" width="9.125" style="1" customWidth="1"/>
  </cols>
  <sheetData>
    <row r="1" spans="11:13" ht="16.5" customHeight="1">
      <c r="K1" s="61" t="s">
        <v>108</v>
      </c>
      <c r="L1" s="62"/>
      <c r="M1" s="62"/>
    </row>
    <row r="2" spans="11:13" ht="15" customHeight="1">
      <c r="K2" s="62"/>
      <c r="L2" s="62"/>
      <c r="M2" s="62"/>
    </row>
    <row r="3" spans="11:13" ht="33.75" customHeight="1">
      <c r="K3" s="62"/>
      <c r="L3" s="62"/>
      <c r="M3" s="62"/>
    </row>
    <row r="4" spans="1:13" ht="63.75" customHeight="1">
      <c r="A4" s="14"/>
      <c r="B4" s="14"/>
      <c r="C4" s="14"/>
      <c r="D4" s="14"/>
      <c r="E4" s="14"/>
      <c r="F4" s="14"/>
      <c r="G4" s="14"/>
      <c r="H4" s="14"/>
      <c r="I4" s="14"/>
      <c r="J4" s="23"/>
      <c r="K4" s="63" t="s">
        <v>107</v>
      </c>
      <c r="L4" s="63"/>
      <c r="M4" s="63"/>
    </row>
    <row r="5" spans="1:13" ht="23.25" customHeight="1">
      <c r="A5" s="57" t="s">
        <v>103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1" ht="15" customHeight="1">
      <c r="A6" s="52" t="s">
        <v>13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3" ht="17.25" customHeight="1">
      <c r="A7" s="55" t="s">
        <v>20</v>
      </c>
      <c r="B7" s="58" t="s">
        <v>34</v>
      </c>
      <c r="C7" s="59"/>
      <c r="D7" s="59"/>
      <c r="E7" s="59"/>
      <c r="F7" s="59"/>
      <c r="G7" s="59"/>
      <c r="H7" s="59"/>
      <c r="I7" s="60"/>
      <c r="J7" s="24"/>
      <c r="K7" s="56" t="s">
        <v>32</v>
      </c>
      <c r="L7" s="56" t="s">
        <v>82</v>
      </c>
      <c r="M7" s="56" t="s">
        <v>104</v>
      </c>
    </row>
    <row r="8" spans="1:13" ht="19.5" customHeight="1">
      <c r="A8" s="55"/>
      <c r="B8" s="50" t="s">
        <v>35</v>
      </c>
      <c r="C8" s="50" t="s">
        <v>36</v>
      </c>
      <c r="D8" s="50" t="s">
        <v>37</v>
      </c>
      <c r="E8" s="50" t="s">
        <v>38</v>
      </c>
      <c r="F8" s="50" t="s">
        <v>39</v>
      </c>
      <c r="G8" s="50" t="s">
        <v>40</v>
      </c>
      <c r="H8" s="50" t="s">
        <v>41</v>
      </c>
      <c r="I8" s="50" t="s">
        <v>42</v>
      </c>
      <c r="J8" s="53" t="s">
        <v>43</v>
      </c>
      <c r="K8" s="56"/>
      <c r="L8" s="56"/>
      <c r="M8" s="56"/>
    </row>
    <row r="9" spans="1:13" ht="34.5" customHeight="1">
      <c r="A9" s="55"/>
      <c r="B9" s="51"/>
      <c r="C9" s="51"/>
      <c r="D9" s="51"/>
      <c r="E9" s="51"/>
      <c r="F9" s="51"/>
      <c r="G9" s="51"/>
      <c r="H9" s="51"/>
      <c r="I9" s="51"/>
      <c r="J9" s="54"/>
      <c r="K9" s="56"/>
      <c r="L9" s="56"/>
      <c r="M9" s="56"/>
    </row>
    <row r="10" spans="1:13" ht="15.75">
      <c r="A10" s="15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5">
        <v>10</v>
      </c>
      <c r="K10" s="8">
        <v>11</v>
      </c>
      <c r="L10" s="9">
        <v>12</v>
      </c>
      <c r="M10" s="9">
        <v>13</v>
      </c>
    </row>
    <row r="11" spans="1:13" ht="15.75">
      <c r="A11" s="16">
        <v>2</v>
      </c>
      <c r="B11" s="17" t="s">
        <v>15</v>
      </c>
      <c r="C11" s="16">
        <v>0</v>
      </c>
      <c r="D11" s="17" t="s">
        <v>17</v>
      </c>
      <c r="E11" s="17" t="s">
        <v>17</v>
      </c>
      <c r="F11" s="17" t="s">
        <v>15</v>
      </c>
      <c r="G11" s="17" t="s">
        <v>17</v>
      </c>
      <c r="H11" s="17" t="s">
        <v>11</v>
      </c>
      <c r="I11" s="17" t="s">
        <v>15</v>
      </c>
      <c r="J11" s="10" t="s">
        <v>44</v>
      </c>
      <c r="K11" s="44">
        <f>K12+K37</f>
        <v>9902.640000000001</v>
      </c>
      <c r="L11" s="44">
        <f>L12+L37</f>
        <v>9241.05</v>
      </c>
      <c r="M11" s="44">
        <f>M12+M37</f>
        <v>9280.15</v>
      </c>
    </row>
    <row r="12" spans="1:13" ht="12.75">
      <c r="A12" s="16">
        <v>3</v>
      </c>
      <c r="B12" s="17" t="s">
        <v>15</v>
      </c>
      <c r="C12" s="16">
        <v>1</v>
      </c>
      <c r="D12" s="17" t="s">
        <v>17</v>
      </c>
      <c r="E12" s="17" t="s">
        <v>17</v>
      </c>
      <c r="F12" s="17" t="s">
        <v>15</v>
      </c>
      <c r="G12" s="17" t="s">
        <v>17</v>
      </c>
      <c r="H12" s="17" t="s">
        <v>11</v>
      </c>
      <c r="I12" s="17" t="s">
        <v>15</v>
      </c>
      <c r="J12" s="11" t="s">
        <v>18</v>
      </c>
      <c r="K12" s="44">
        <f>K13+K16+K22+K30+K33</f>
        <v>870.9</v>
      </c>
      <c r="L12" s="44">
        <f>L13+L16+L22+L30+L33</f>
        <v>889</v>
      </c>
      <c r="M12" s="44">
        <f>M13+M16+M22+M30+M33</f>
        <v>906.8999999999999</v>
      </c>
    </row>
    <row r="13" spans="1:13" ht="12.75">
      <c r="A13" s="16">
        <v>4</v>
      </c>
      <c r="B13" s="17" t="s">
        <v>2</v>
      </c>
      <c r="C13" s="16">
        <v>1</v>
      </c>
      <c r="D13" s="17" t="s">
        <v>3</v>
      </c>
      <c r="E13" s="17" t="s">
        <v>17</v>
      </c>
      <c r="F13" s="17" t="s">
        <v>15</v>
      </c>
      <c r="G13" s="17" t="s">
        <v>17</v>
      </c>
      <c r="H13" s="17" t="s">
        <v>11</v>
      </c>
      <c r="I13" s="17" t="s">
        <v>15</v>
      </c>
      <c r="J13" s="11" t="s">
        <v>0</v>
      </c>
      <c r="K13" s="41">
        <f aca="true" t="shared" si="0" ref="K13:M14">K14</f>
        <v>257.9</v>
      </c>
      <c r="L13" s="41">
        <f t="shared" si="0"/>
        <v>265</v>
      </c>
      <c r="M13" s="41">
        <f t="shared" si="0"/>
        <v>270</v>
      </c>
    </row>
    <row r="14" spans="1:13" ht="12.75">
      <c r="A14" s="16">
        <v>5</v>
      </c>
      <c r="B14" s="17" t="s">
        <v>2</v>
      </c>
      <c r="C14" s="16">
        <v>1</v>
      </c>
      <c r="D14" s="17" t="s">
        <v>3</v>
      </c>
      <c r="E14" s="17" t="s">
        <v>45</v>
      </c>
      <c r="F14" s="17" t="s">
        <v>15</v>
      </c>
      <c r="G14" s="17" t="s">
        <v>3</v>
      </c>
      <c r="H14" s="17" t="s">
        <v>11</v>
      </c>
      <c r="I14" s="18" t="s">
        <v>4</v>
      </c>
      <c r="J14" s="11" t="s">
        <v>1</v>
      </c>
      <c r="K14" s="41">
        <f t="shared" si="0"/>
        <v>257.9</v>
      </c>
      <c r="L14" s="41">
        <f t="shared" si="0"/>
        <v>265</v>
      </c>
      <c r="M14" s="41">
        <f t="shared" si="0"/>
        <v>270</v>
      </c>
    </row>
    <row r="15" spans="1:15" ht="76.5">
      <c r="A15" s="16">
        <v>6</v>
      </c>
      <c r="B15" s="17" t="s">
        <v>2</v>
      </c>
      <c r="C15" s="16">
        <v>1</v>
      </c>
      <c r="D15" s="17" t="s">
        <v>3</v>
      </c>
      <c r="E15" s="17" t="s">
        <v>45</v>
      </c>
      <c r="F15" s="17" t="s">
        <v>46</v>
      </c>
      <c r="G15" s="17" t="s">
        <v>3</v>
      </c>
      <c r="H15" s="17" t="s">
        <v>11</v>
      </c>
      <c r="I15" s="17" t="s">
        <v>4</v>
      </c>
      <c r="J15" s="11" t="s">
        <v>24</v>
      </c>
      <c r="K15" s="41">
        <v>257.9</v>
      </c>
      <c r="L15" s="41">
        <v>265</v>
      </c>
      <c r="M15" s="41">
        <v>270</v>
      </c>
      <c r="O15" s="6"/>
    </row>
    <row r="16" spans="1:13" s="37" customFormat="1" ht="38.25">
      <c r="A16" s="35">
        <v>7</v>
      </c>
      <c r="B16" s="19" t="s">
        <v>15</v>
      </c>
      <c r="C16" s="35">
        <v>1</v>
      </c>
      <c r="D16" s="19" t="s">
        <v>47</v>
      </c>
      <c r="E16" s="19" t="s">
        <v>17</v>
      </c>
      <c r="F16" s="19" t="s">
        <v>15</v>
      </c>
      <c r="G16" s="19" t="s">
        <v>17</v>
      </c>
      <c r="H16" s="19" t="s">
        <v>11</v>
      </c>
      <c r="I16" s="19" t="s">
        <v>15</v>
      </c>
      <c r="J16" s="36" t="s">
        <v>14</v>
      </c>
      <c r="K16" s="45">
        <f>K17</f>
        <v>266.20000000000005</v>
      </c>
      <c r="L16" s="45">
        <f>L17</f>
        <v>275.2</v>
      </c>
      <c r="M16" s="45">
        <f>M17</f>
        <v>286.09999999999997</v>
      </c>
    </row>
    <row r="17" spans="1:14" s="37" customFormat="1" ht="25.5">
      <c r="A17" s="35">
        <v>8</v>
      </c>
      <c r="B17" s="19" t="s">
        <v>15</v>
      </c>
      <c r="C17" s="35">
        <v>1</v>
      </c>
      <c r="D17" s="19" t="s">
        <v>47</v>
      </c>
      <c r="E17" s="19" t="s">
        <v>45</v>
      </c>
      <c r="F17" s="19" t="s">
        <v>15</v>
      </c>
      <c r="G17" s="19" t="s">
        <v>3</v>
      </c>
      <c r="H17" s="19" t="s">
        <v>11</v>
      </c>
      <c r="I17" s="19" t="s">
        <v>4</v>
      </c>
      <c r="J17" s="36" t="s">
        <v>29</v>
      </c>
      <c r="K17" s="45">
        <f>SUM(K18+K19+K20+K21)</f>
        <v>266.20000000000005</v>
      </c>
      <c r="L17" s="45">
        <f>SUM(L18+L19+L20+L21)</f>
        <v>275.2</v>
      </c>
      <c r="M17" s="45">
        <f>SUM(M18+M19+M20+M21)</f>
        <v>286.09999999999997</v>
      </c>
      <c r="N17" s="38"/>
    </row>
    <row r="18" spans="1:14" s="37" customFormat="1" ht="114.75" customHeight="1">
      <c r="A18" s="35">
        <v>9</v>
      </c>
      <c r="B18" s="19" t="s">
        <v>16</v>
      </c>
      <c r="C18" s="35">
        <v>1</v>
      </c>
      <c r="D18" s="19" t="s">
        <v>47</v>
      </c>
      <c r="E18" s="19" t="s">
        <v>45</v>
      </c>
      <c r="F18" s="19" t="s">
        <v>67</v>
      </c>
      <c r="G18" s="19" t="s">
        <v>3</v>
      </c>
      <c r="H18" s="19" t="s">
        <v>11</v>
      </c>
      <c r="I18" s="19" t="s">
        <v>4</v>
      </c>
      <c r="J18" s="39" t="s">
        <v>68</v>
      </c>
      <c r="K18" s="45">
        <v>122.2</v>
      </c>
      <c r="L18" s="45">
        <v>126.5</v>
      </c>
      <c r="M18" s="45">
        <v>132.4</v>
      </c>
      <c r="N18" s="38"/>
    </row>
    <row r="19" spans="1:14" s="37" customFormat="1" ht="129" customHeight="1">
      <c r="A19" s="35">
        <v>10</v>
      </c>
      <c r="B19" s="19" t="s">
        <v>16</v>
      </c>
      <c r="C19" s="35">
        <v>1</v>
      </c>
      <c r="D19" s="19" t="s">
        <v>47</v>
      </c>
      <c r="E19" s="19" t="s">
        <v>45</v>
      </c>
      <c r="F19" s="19" t="s">
        <v>69</v>
      </c>
      <c r="G19" s="19" t="s">
        <v>3</v>
      </c>
      <c r="H19" s="19" t="s">
        <v>11</v>
      </c>
      <c r="I19" s="19" t="s">
        <v>4</v>
      </c>
      <c r="J19" s="39" t="s">
        <v>70</v>
      </c>
      <c r="K19" s="45">
        <v>0.7</v>
      </c>
      <c r="L19" s="45">
        <v>0.7</v>
      </c>
      <c r="M19" s="45">
        <v>0.7</v>
      </c>
      <c r="N19" s="38"/>
    </row>
    <row r="20" spans="1:14" s="37" customFormat="1" ht="127.5">
      <c r="A20" s="35">
        <v>11</v>
      </c>
      <c r="B20" s="19" t="s">
        <v>16</v>
      </c>
      <c r="C20" s="35">
        <v>1</v>
      </c>
      <c r="D20" s="19" t="s">
        <v>47</v>
      </c>
      <c r="E20" s="19" t="s">
        <v>45</v>
      </c>
      <c r="F20" s="19" t="s">
        <v>72</v>
      </c>
      <c r="G20" s="19" t="s">
        <v>3</v>
      </c>
      <c r="H20" s="19" t="s">
        <v>11</v>
      </c>
      <c r="I20" s="19" t="s">
        <v>4</v>
      </c>
      <c r="J20" s="39" t="s">
        <v>71</v>
      </c>
      <c r="K20" s="45">
        <v>160.8</v>
      </c>
      <c r="L20" s="45">
        <v>166</v>
      </c>
      <c r="M20" s="45">
        <v>173.2</v>
      </c>
      <c r="N20" s="38"/>
    </row>
    <row r="21" spans="1:37" s="37" customFormat="1" ht="116.25" customHeight="1">
      <c r="A21" s="35">
        <v>12</v>
      </c>
      <c r="B21" s="19" t="s">
        <v>16</v>
      </c>
      <c r="C21" s="35">
        <v>1</v>
      </c>
      <c r="D21" s="19" t="s">
        <v>47</v>
      </c>
      <c r="E21" s="19" t="s">
        <v>45</v>
      </c>
      <c r="F21" s="19" t="s">
        <v>74</v>
      </c>
      <c r="G21" s="19" t="s">
        <v>3</v>
      </c>
      <c r="H21" s="19" t="s">
        <v>11</v>
      </c>
      <c r="I21" s="19" t="s">
        <v>4</v>
      </c>
      <c r="J21" s="39" t="s">
        <v>73</v>
      </c>
      <c r="K21" s="45">
        <v>-17.5</v>
      </c>
      <c r="L21" s="45">
        <v>-18</v>
      </c>
      <c r="M21" s="45">
        <v>-20.2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13" ht="12.75">
      <c r="A22" s="16">
        <v>16</v>
      </c>
      <c r="B22" s="17" t="s">
        <v>15</v>
      </c>
      <c r="C22" s="16">
        <v>1</v>
      </c>
      <c r="D22" s="17" t="s">
        <v>48</v>
      </c>
      <c r="E22" s="17" t="s">
        <v>17</v>
      </c>
      <c r="F22" s="17" t="s">
        <v>15</v>
      </c>
      <c r="G22" s="17" t="s">
        <v>17</v>
      </c>
      <c r="H22" s="17" t="s">
        <v>11</v>
      </c>
      <c r="I22" s="17" t="s">
        <v>15</v>
      </c>
      <c r="J22" s="11" t="s">
        <v>19</v>
      </c>
      <c r="K22" s="41">
        <f>K25+K23</f>
        <v>298</v>
      </c>
      <c r="L22" s="41">
        <f>SUM(L24+L27+L29)</f>
        <v>300</v>
      </c>
      <c r="M22" s="41">
        <f>SUM(M24+M27+M29)</f>
        <v>302</v>
      </c>
    </row>
    <row r="23" spans="1:13" ht="12.75">
      <c r="A23" s="16">
        <v>17</v>
      </c>
      <c r="B23" s="17" t="s">
        <v>2</v>
      </c>
      <c r="C23" s="16">
        <v>1</v>
      </c>
      <c r="D23" s="17" t="s">
        <v>48</v>
      </c>
      <c r="E23" s="17" t="s">
        <v>3</v>
      </c>
      <c r="F23" s="17" t="s">
        <v>15</v>
      </c>
      <c r="G23" s="17" t="s">
        <v>17</v>
      </c>
      <c r="H23" s="17" t="s">
        <v>11</v>
      </c>
      <c r="I23" s="17" t="s">
        <v>4</v>
      </c>
      <c r="J23" s="11" t="s">
        <v>5</v>
      </c>
      <c r="K23" s="41">
        <f>K24</f>
        <v>50</v>
      </c>
      <c r="L23" s="41">
        <f>L24</f>
        <v>50</v>
      </c>
      <c r="M23" s="41">
        <f>M24</f>
        <v>50</v>
      </c>
    </row>
    <row r="24" spans="1:13" ht="60.75" customHeight="1">
      <c r="A24" s="16">
        <v>18</v>
      </c>
      <c r="B24" s="17" t="s">
        <v>2</v>
      </c>
      <c r="C24" s="16">
        <v>1</v>
      </c>
      <c r="D24" s="17" t="s">
        <v>48</v>
      </c>
      <c r="E24" s="17" t="s">
        <v>3</v>
      </c>
      <c r="F24" s="17" t="s">
        <v>49</v>
      </c>
      <c r="G24" s="17" t="s">
        <v>6</v>
      </c>
      <c r="H24" s="17" t="s">
        <v>11</v>
      </c>
      <c r="I24" s="17" t="s">
        <v>4</v>
      </c>
      <c r="J24" s="11" t="s">
        <v>25</v>
      </c>
      <c r="K24" s="41">
        <v>50</v>
      </c>
      <c r="L24" s="41">
        <v>50</v>
      </c>
      <c r="M24" s="41">
        <v>50</v>
      </c>
    </row>
    <row r="25" spans="1:13" ht="12.75">
      <c r="A25" s="16">
        <v>19</v>
      </c>
      <c r="B25" s="17" t="s">
        <v>2</v>
      </c>
      <c r="C25" s="16">
        <v>1</v>
      </c>
      <c r="D25" s="17" t="s">
        <v>48</v>
      </c>
      <c r="E25" s="17" t="s">
        <v>48</v>
      </c>
      <c r="F25" s="17" t="s">
        <v>15</v>
      </c>
      <c r="G25" s="17" t="s">
        <v>17</v>
      </c>
      <c r="H25" s="17" t="s">
        <v>11</v>
      </c>
      <c r="I25" s="17" t="s">
        <v>15</v>
      </c>
      <c r="J25" s="11" t="s">
        <v>7</v>
      </c>
      <c r="K25" s="41">
        <f>SUM(K26+K28)</f>
        <v>248</v>
      </c>
      <c r="L25" s="41">
        <f>SUM(L26+L28)</f>
        <v>250</v>
      </c>
      <c r="M25" s="41">
        <f>SUM(M26+M28)</f>
        <v>252</v>
      </c>
    </row>
    <row r="26" spans="1:13" s="37" customFormat="1" ht="12.75">
      <c r="A26" s="35">
        <v>20</v>
      </c>
      <c r="B26" s="19" t="s">
        <v>2</v>
      </c>
      <c r="C26" s="35">
        <v>1</v>
      </c>
      <c r="D26" s="19" t="s">
        <v>48</v>
      </c>
      <c r="E26" s="19" t="s">
        <v>48</v>
      </c>
      <c r="F26" s="19" t="s">
        <v>49</v>
      </c>
      <c r="G26" s="19" t="s">
        <v>17</v>
      </c>
      <c r="H26" s="19" t="s">
        <v>11</v>
      </c>
      <c r="I26" s="19" t="s">
        <v>4</v>
      </c>
      <c r="J26" s="36" t="s">
        <v>31</v>
      </c>
      <c r="K26" s="45">
        <f>K27</f>
        <v>170</v>
      </c>
      <c r="L26" s="45">
        <f>L27</f>
        <v>170</v>
      </c>
      <c r="M26" s="45">
        <f>M27</f>
        <v>170</v>
      </c>
    </row>
    <row r="27" spans="1:13" s="37" customFormat="1" ht="42.75" customHeight="1">
      <c r="A27" s="35">
        <v>21</v>
      </c>
      <c r="B27" s="19" t="s">
        <v>2</v>
      </c>
      <c r="C27" s="35">
        <v>1</v>
      </c>
      <c r="D27" s="19" t="s">
        <v>48</v>
      </c>
      <c r="E27" s="19" t="s">
        <v>48</v>
      </c>
      <c r="F27" s="19" t="s">
        <v>52</v>
      </c>
      <c r="G27" s="19" t="s">
        <v>6</v>
      </c>
      <c r="H27" s="19" t="s">
        <v>11</v>
      </c>
      <c r="I27" s="19" t="s">
        <v>4</v>
      </c>
      <c r="J27" s="36" t="s">
        <v>28</v>
      </c>
      <c r="K27" s="45">
        <v>170</v>
      </c>
      <c r="L27" s="45">
        <v>170</v>
      </c>
      <c r="M27" s="45">
        <v>170</v>
      </c>
    </row>
    <row r="28" spans="1:13" s="37" customFormat="1" ht="27" customHeight="1">
      <c r="A28" s="35">
        <v>22</v>
      </c>
      <c r="B28" s="19" t="s">
        <v>2</v>
      </c>
      <c r="C28" s="35">
        <v>1</v>
      </c>
      <c r="D28" s="19" t="s">
        <v>48</v>
      </c>
      <c r="E28" s="19" t="s">
        <v>48</v>
      </c>
      <c r="F28" s="19" t="s">
        <v>50</v>
      </c>
      <c r="G28" s="19" t="s">
        <v>17</v>
      </c>
      <c r="H28" s="19" t="s">
        <v>11</v>
      </c>
      <c r="I28" s="19" t="s">
        <v>4</v>
      </c>
      <c r="J28" s="36" t="s">
        <v>27</v>
      </c>
      <c r="K28" s="45">
        <f>K29</f>
        <v>78</v>
      </c>
      <c r="L28" s="45">
        <f>L29</f>
        <v>80</v>
      </c>
      <c r="M28" s="45">
        <f>M29</f>
        <v>82</v>
      </c>
    </row>
    <row r="29" spans="1:13" s="37" customFormat="1" ht="45.75" customHeight="1">
      <c r="A29" s="35">
        <v>23</v>
      </c>
      <c r="B29" s="19" t="s">
        <v>2</v>
      </c>
      <c r="C29" s="35">
        <v>1</v>
      </c>
      <c r="D29" s="19" t="s">
        <v>48</v>
      </c>
      <c r="E29" s="19" t="s">
        <v>48</v>
      </c>
      <c r="F29" s="19" t="s">
        <v>51</v>
      </c>
      <c r="G29" s="19" t="s">
        <v>6</v>
      </c>
      <c r="H29" s="19" t="s">
        <v>11</v>
      </c>
      <c r="I29" s="19" t="s">
        <v>4</v>
      </c>
      <c r="J29" s="36" t="s">
        <v>26</v>
      </c>
      <c r="K29" s="45">
        <v>78</v>
      </c>
      <c r="L29" s="45">
        <v>80</v>
      </c>
      <c r="M29" s="45">
        <v>82</v>
      </c>
    </row>
    <row r="30" spans="1:13" ht="12.75">
      <c r="A30" s="16">
        <v>24</v>
      </c>
      <c r="B30" s="17" t="s">
        <v>15</v>
      </c>
      <c r="C30" s="16">
        <v>1</v>
      </c>
      <c r="D30" s="17" t="s">
        <v>53</v>
      </c>
      <c r="E30" s="17" t="s">
        <v>17</v>
      </c>
      <c r="F30" s="17" t="s">
        <v>15</v>
      </c>
      <c r="G30" s="17" t="s">
        <v>17</v>
      </c>
      <c r="H30" s="17" t="s">
        <v>11</v>
      </c>
      <c r="I30" s="17" t="s">
        <v>15</v>
      </c>
      <c r="J30" s="11" t="s">
        <v>8</v>
      </c>
      <c r="K30" s="41">
        <f>K31</f>
        <v>40</v>
      </c>
      <c r="L30" s="41">
        <f>L31</f>
        <v>40</v>
      </c>
      <c r="M30" s="41">
        <f>M31</f>
        <v>40</v>
      </c>
    </row>
    <row r="31" spans="1:13" ht="51">
      <c r="A31" s="16">
        <v>25</v>
      </c>
      <c r="B31" s="17" t="s">
        <v>92</v>
      </c>
      <c r="C31" s="16">
        <v>1</v>
      </c>
      <c r="D31" s="17" t="s">
        <v>53</v>
      </c>
      <c r="E31" s="17" t="s">
        <v>54</v>
      </c>
      <c r="F31" s="17" t="s">
        <v>15</v>
      </c>
      <c r="G31" s="17" t="s">
        <v>17</v>
      </c>
      <c r="H31" s="17" t="s">
        <v>11</v>
      </c>
      <c r="I31" s="17" t="s">
        <v>4</v>
      </c>
      <c r="J31" s="26" t="s">
        <v>9</v>
      </c>
      <c r="K31" s="41">
        <v>40</v>
      </c>
      <c r="L31" s="41">
        <v>40</v>
      </c>
      <c r="M31" s="41">
        <v>40</v>
      </c>
    </row>
    <row r="32" spans="1:13" ht="82.5" customHeight="1">
      <c r="A32" s="16">
        <v>26</v>
      </c>
      <c r="B32" s="17" t="s">
        <v>92</v>
      </c>
      <c r="C32" s="16">
        <v>1</v>
      </c>
      <c r="D32" s="17" t="s">
        <v>53</v>
      </c>
      <c r="E32" s="17" t="s">
        <v>54</v>
      </c>
      <c r="F32" s="17" t="s">
        <v>55</v>
      </c>
      <c r="G32" s="17" t="s">
        <v>3</v>
      </c>
      <c r="H32" s="17" t="s">
        <v>11</v>
      </c>
      <c r="I32" s="17" t="s">
        <v>4</v>
      </c>
      <c r="J32" s="26" t="s">
        <v>10</v>
      </c>
      <c r="K32" s="41">
        <v>40</v>
      </c>
      <c r="L32" s="41">
        <v>40</v>
      </c>
      <c r="M32" s="41">
        <v>40</v>
      </c>
    </row>
    <row r="33" spans="1:13" ht="60" customHeight="1">
      <c r="A33" s="16">
        <v>27</v>
      </c>
      <c r="B33" s="17" t="s">
        <v>92</v>
      </c>
      <c r="C33" s="16">
        <v>0</v>
      </c>
      <c r="D33" s="17" t="s">
        <v>96</v>
      </c>
      <c r="E33" s="17" t="s">
        <v>17</v>
      </c>
      <c r="F33" s="17" t="s">
        <v>15</v>
      </c>
      <c r="G33" s="17" t="s">
        <v>17</v>
      </c>
      <c r="H33" s="17" t="s">
        <v>11</v>
      </c>
      <c r="I33" s="17" t="s">
        <v>99</v>
      </c>
      <c r="J33" s="33" t="s">
        <v>94</v>
      </c>
      <c r="K33" s="41">
        <f>K34</f>
        <v>8.8</v>
      </c>
      <c r="L33" s="41">
        <f>L34</f>
        <v>8.8</v>
      </c>
      <c r="M33" s="41">
        <f>M34</f>
        <v>8.8</v>
      </c>
    </row>
    <row r="34" spans="1:13" ht="70.5" customHeight="1">
      <c r="A34" s="16">
        <v>28</v>
      </c>
      <c r="B34" s="17" t="s">
        <v>92</v>
      </c>
      <c r="C34" s="16">
        <v>1</v>
      </c>
      <c r="D34" s="17" t="s">
        <v>96</v>
      </c>
      <c r="E34" s="17" t="s">
        <v>97</v>
      </c>
      <c r="F34" s="17" t="s">
        <v>15</v>
      </c>
      <c r="G34" s="17" t="s">
        <v>17</v>
      </c>
      <c r="H34" s="17" t="s">
        <v>11</v>
      </c>
      <c r="I34" s="17" t="s">
        <v>99</v>
      </c>
      <c r="J34" s="34" t="s">
        <v>95</v>
      </c>
      <c r="K34" s="41">
        <v>8.8</v>
      </c>
      <c r="L34" s="41">
        <v>8.8</v>
      </c>
      <c r="M34" s="41">
        <v>8.8</v>
      </c>
    </row>
    <row r="35" spans="1:13" ht="90.75" customHeight="1">
      <c r="A35" s="16">
        <v>29</v>
      </c>
      <c r="B35" s="17" t="s">
        <v>92</v>
      </c>
      <c r="C35" s="16">
        <v>1</v>
      </c>
      <c r="D35" s="17" t="s">
        <v>96</v>
      </c>
      <c r="E35" s="17" t="s">
        <v>97</v>
      </c>
      <c r="F35" s="17" t="s">
        <v>49</v>
      </c>
      <c r="G35" s="17" t="s">
        <v>17</v>
      </c>
      <c r="H35" s="17" t="s">
        <v>11</v>
      </c>
      <c r="I35" s="17" t="s">
        <v>99</v>
      </c>
      <c r="J35" s="26" t="s">
        <v>101</v>
      </c>
      <c r="K35" s="41">
        <v>8.8</v>
      </c>
      <c r="L35" s="41">
        <v>8.8</v>
      </c>
      <c r="M35" s="44">
        <v>8.8</v>
      </c>
    </row>
    <row r="36" spans="1:15" ht="70.5" customHeight="1">
      <c r="A36" s="16">
        <v>30</v>
      </c>
      <c r="B36" s="17" t="s">
        <v>92</v>
      </c>
      <c r="C36" s="16">
        <v>1</v>
      </c>
      <c r="D36" s="17" t="s">
        <v>96</v>
      </c>
      <c r="E36" s="17" t="s">
        <v>97</v>
      </c>
      <c r="F36" s="17" t="s">
        <v>98</v>
      </c>
      <c r="G36" s="17" t="s">
        <v>6</v>
      </c>
      <c r="H36" s="17" t="s">
        <v>11</v>
      </c>
      <c r="I36" s="17" t="s">
        <v>99</v>
      </c>
      <c r="J36" s="26" t="s">
        <v>100</v>
      </c>
      <c r="K36" s="41">
        <v>8.8</v>
      </c>
      <c r="L36" s="41">
        <v>8.8</v>
      </c>
      <c r="M36" s="41">
        <v>8.8</v>
      </c>
      <c r="O36" s="42"/>
    </row>
    <row r="37" spans="1:13" ht="12.75">
      <c r="A37" s="16">
        <v>31</v>
      </c>
      <c r="B37" s="17" t="s">
        <v>15</v>
      </c>
      <c r="C37" s="16">
        <v>2</v>
      </c>
      <c r="D37" s="17" t="s">
        <v>17</v>
      </c>
      <c r="E37" s="17" t="s">
        <v>17</v>
      </c>
      <c r="F37" s="17" t="s">
        <v>15</v>
      </c>
      <c r="G37" s="17" t="s">
        <v>17</v>
      </c>
      <c r="H37" s="17" t="s">
        <v>11</v>
      </c>
      <c r="I37" s="17" t="s">
        <v>15</v>
      </c>
      <c r="J37" s="27" t="s">
        <v>83</v>
      </c>
      <c r="K37" s="41">
        <f>K38</f>
        <v>9031.740000000002</v>
      </c>
      <c r="L37" s="41">
        <f>L38</f>
        <v>8352.05</v>
      </c>
      <c r="M37" s="41">
        <f>M38</f>
        <v>8373.25</v>
      </c>
    </row>
    <row r="38" spans="1:13" ht="38.25">
      <c r="A38" s="16">
        <v>32</v>
      </c>
      <c r="B38" s="17" t="s">
        <v>92</v>
      </c>
      <c r="C38" s="16">
        <v>2</v>
      </c>
      <c r="D38" s="17" t="s">
        <v>45</v>
      </c>
      <c r="E38" s="17" t="s">
        <v>17</v>
      </c>
      <c r="F38" s="17" t="s">
        <v>15</v>
      </c>
      <c r="G38" s="17" t="s">
        <v>17</v>
      </c>
      <c r="H38" s="17" t="s">
        <v>11</v>
      </c>
      <c r="I38" s="17" t="s">
        <v>15</v>
      </c>
      <c r="J38" s="11" t="s">
        <v>12</v>
      </c>
      <c r="K38" s="41">
        <f>K39+K43+K48+K53</f>
        <v>9031.740000000002</v>
      </c>
      <c r="L38" s="41">
        <f>L39+L43+L48+L53</f>
        <v>8352.05</v>
      </c>
      <c r="M38" s="41">
        <f>M39+M43+M48+M53</f>
        <v>8373.25</v>
      </c>
    </row>
    <row r="39" spans="1:13" ht="25.5">
      <c r="A39" s="16">
        <v>33</v>
      </c>
      <c r="B39" s="17" t="s">
        <v>92</v>
      </c>
      <c r="C39" s="16">
        <v>2</v>
      </c>
      <c r="D39" s="17" t="s">
        <v>45</v>
      </c>
      <c r="E39" s="17" t="s">
        <v>6</v>
      </c>
      <c r="F39" s="17" t="s">
        <v>15</v>
      </c>
      <c r="G39" s="17" t="s">
        <v>17</v>
      </c>
      <c r="H39" s="17" t="s">
        <v>11</v>
      </c>
      <c r="I39" s="17" t="s">
        <v>33</v>
      </c>
      <c r="J39" s="11" t="s">
        <v>22</v>
      </c>
      <c r="K39" s="41">
        <f aca="true" t="shared" si="1" ref="K39:M40">K40</f>
        <v>3105.2</v>
      </c>
      <c r="L39" s="41">
        <f t="shared" si="1"/>
        <v>2484.1</v>
      </c>
      <c r="M39" s="41">
        <f t="shared" si="1"/>
        <v>2484.1</v>
      </c>
    </row>
    <row r="40" spans="1:13" ht="27" customHeight="1">
      <c r="A40" s="16">
        <v>34</v>
      </c>
      <c r="B40" s="17" t="s">
        <v>92</v>
      </c>
      <c r="C40" s="16">
        <v>2</v>
      </c>
      <c r="D40" s="17" t="s">
        <v>45</v>
      </c>
      <c r="E40" s="17" t="s">
        <v>56</v>
      </c>
      <c r="F40" s="17" t="s">
        <v>57</v>
      </c>
      <c r="G40" s="18" t="s">
        <v>17</v>
      </c>
      <c r="H40" s="18" t="s">
        <v>11</v>
      </c>
      <c r="I40" s="18" t="s">
        <v>33</v>
      </c>
      <c r="J40" s="27" t="s">
        <v>75</v>
      </c>
      <c r="K40" s="45">
        <f t="shared" si="1"/>
        <v>3105.2</v>
      </c>
      <c r="L40" s="45">
        <f t="shared" si="1"/>
        <v>2484.1</v>
      </c>
      <c r="M40" s="45">
        <f t="shared" si="1"/>
        <v>2484.1</v>
      </c>
    </row>
    <row r="41" spans="1:13" ht="25.5">
      <c r="A41" s="16">
        <v>35</v>
      </c>
      <c r="B41" s="17" t="s">
        <v>92</v>
      </c>
      <c r="C41" s="16">
        <v>2</v>
      </c>
      <c r="D41" s="17" t="s">
        <v>45</v>
      </c>
      <c r="E41" s="17" t="s">
        <v>56</v>
      </c>
      <c r="F41" s="17" t="s">
        <v>57</v>
      </c>
      <c r="G41" s="18" t="s">
        <v>6</v>
      </c>
      <c r="H41" s="18" t="s">
        <v>11</v>
      </c>
      <c r="I41" s="18" t="s">
        <v>33</v>
      </c>
      <c r="J41" s="12" t="s">
        <v>64</v>
      </c>
      <c r="K41" s="45">
        <f>1924.8+1180.4</f>
        <v>3105.2</v>
      </c>
      <c r="L41" s="45">
        <f>944.3+1539.8</f>
        <v>2484.1</v>
      </c>
      <c r="M41" s="45">
        <f>944.3+1539.8</f>
        <v>2484.1</v>
      </c>
    </row>
    <row r="42" spans="1:13" ht="38.25">
      <c r="A42" s="16">
        <v>36</v>
      </c>
      <c r="B42" s="18" t="s">
        <v>92</v>
      </c>
      <c r="C42" s="16">
        <v>2</v>
      </c>
      <c r="D42" s="17" t="s">
        <v>45</v>
      </c>
      <c r="E42" s="17" t="s">
        <v>78</v>
      </c>
      <c r="F42" s="17" t="s">
        <v>15</v>
      </c>
      <c r="G42" s="18" t="s">
        <v>17</v>
      </c>
      <c r="H42" s="18" t="s">
        <v>11</v>
      </c>
      <c r="I42" s="18" t="s">
        <v>33</v>
      </c>
      <c r="J42" s="28" t="s">
        <v>84</v>
      </c>
      <c r="K42" s="45">
        <f aca="true" t="shared" si="2" ref="K42:M43">K43</f>
        <v>2112.32</v>
      </c>
      <c r="L42" s="45">
        <f t="shared" si="2"/>
        <v>2126.65</v>
      </c>
      <c r="M42" s="45">
        <f t="shared" si="2"/>
        <v>2141.55</v>
      </c>
    </row>
    <row r="43" spans="1:13" ht="12.75">
      <c r="A43" s="16">
        <v>37</v>
      </c>
      <c r="B43" s="18" t="s">
        <v>92</v>
      </c>
      <c r="C43" s="16">
        <v>2</v>
      </c>
      <c r="D43" s="17" t="s">
        <v>45</v>
      </c>
      <c r="E43" s="17" t="s">
        <v>79</v>
      </c>
      <c r="F43" s="17" t="s">
        <v>63</v>
      </c>
      <c r="G43" s="18" t="s">
        <v>17</v>
      </c>
      <c r="H43" s="18" t="s">
        <v>11</v>
      </c>
      <c r="I43" s="18" t="s">
        <v>33</v>
      </c>
      <c r="J43" s="11" t="s">
        <v>85</v>
      </c>
      <c r="K43" s="45">
        <f>K44</f>
        <v>2112.32</v>
      </c>
      <c r="L43" s="45">
        <f t="shared" si="2"/>
        <v>2126.65</v>
      </c>
      <c r="M43" s="45">
        <f t="shared" si="2"/>
        <v>2141.55</v>
      </c>
    </row>
    <row r="44" spans="1:14" ht="25.5">
      <c r="A44" s="16">
        <v>38</v>
      </c>
      <c r="B44" s="18" t="s">
        <v>92</v>
      </c>
      <c r="C44" s="16">
        <v>2</v>
      </c>
      <c r="D44" s="17" t="s">
        <v>45</v>
      </c>
      <c r="E44" s="17" t="s">
        <v>79</v>
      </c>
      <c r="F44" s="17" t="s">
        <v>63</v>
      </c>
      <c r="G44" s="18" t="s">
        <v>6</v>
      </c>
      <c r="H44" s="18" t="s">
        <v>11</v>
      </c>
      <c r="I44" s="18" t="s">
        <v>33</v>
      </c>
      <c r="J44" s="29" t="s">
        <v>86</v>
      </c>
      <c r="K44" s="45">
        <f>1634.75+358.23+100.4+18.94</f>
        <v>2112.32</v>
      </c>
      <c r="L44" s="45">
        <f>100.4+372.56+1634.75+18.94</f>
        <v>2126.65</v>
      </c>
      <c r="M44" s="45">
        <f>100.4+387.46+1634.75+18.94</f>
        <v>2141.55</v>
      </c>
      <c r="N44" s="43"/>
    </row>
    <row r="45" spans="1:13" ht="25.5" hidden="1">
      <c r="A45" s="16">
        <v>39</v>
      </c>
      <c r="B45" s="19" t="s">
        <v>92</v>
      </c>
      <c r="C45" s="19" t="s">
        <v>66</v>
      </c>
      <c r="D45" s="19" t="s">
        <v>45</v>
      </c>
      <c r="E45" s="19" t="s">
        <v>79</v>
      </c>
      <c r="F45" s="19" t="s">
        <v>63</v>
      </c>
      <c r="G45" s="19" t="s">
        <v>6</v>
      </c>
      <c r="H45" s="19" t="s">
        <v>81</v>
      </c>
      <c r="I45" s="19" t="s">
        <v>33</v>
      </c>
      <c r="J45" s="13" t="s">
        <v>65</v>
      </c>
      <c r="K45" s="45">
        <v>0</v>
      </c>
      <c r="L45" s="45">
        <v>0</v>
      </c>
      <c r="M45" s="45">
        <v>0</v>
      </c>
    </row>
    <row r="46" spans="1:13" ht="89.25" hidden="1">
      <c r="A46" s="16">
        <v>40</v>
      </c>
      <c r="B46" s="18" t="s">
        <v>92</v>
      </c>
      <c r="C46" s="16">
        <v>2</v>
      </c>
      <c r="D46" s="17" t="s">
        <v>45</v>
      </c>
      <c r="E46" s="17" t="s">
        <v>79</v>
      </c>
      <c r="F46" s="17" t="s">
        <v>63</v>
      </c>
      <c r="G46" s="18" t="s">
        <v>6</v>
      </c>
      <c r="H46" s="18" t="s">
        <v>80</v>
      </c>
      <c r="I46" s="18" t="s">
        <v>33</v>
      </c>
      <c r="J46" s="11" t="s">
        <v>77</v>
      </c>
      <c r="K46" s="45">
        <v>0</v>
      </c>
      <c r="L46" s="41">
        <v>0</v>
      </c>
      <c r="M46" s="41">
        <v>0</v>
      </c>
    </row>
    <row r="47" spans="1:13" ht="38.25" hidden="1">
      <c r="A47" s="16">
        <v>41</v>
      </c>
      <c r="B47" s="18" t="s">
        <v>92</v>
      </c>
      <c r="C47" s="16">
        <v>3</v>
      </c>
      <c r="D47" s="17" t="s">
        <v>45</v>
      </c>
      <c r="E47" s="17" t="s">
        <v>79</v>
      </c>
      <c r="F47" s="17" t="s">
        <v>63</v>
      </c>
      <c r="G47" s="18" t="s">
        <v>6</v>
      </c>
      <c r="H47" s="18" t="s">
        <v>102</v>
      </c>
      <c r="I47" s="18" t="s">
        <v>33</v>
      </c>
      <c r="J47" s="32" t="s">
        <v>93</v>
      </c>
      <c r="K47" s="45">
        <v>0</v>
      </c>
      <c r="L47" s="45">
        <v>0</v>
      </c>
      <c r="M47" s="45">
        <v>0</v>
      </c>
    </row>
    <row r="48" spans="1:13" ht="25.5">
      <c r="A48" s="16">
        <v>42</v>
      </c>
      <c r="B48" s="18" t="s">
        <v>92</v>
      </c>
      <c r="C48" s="16">
        <v>2</v>
      </c>
      <c r="D48" s="17" t="s">
        <v>45</v>
      </c>
      <c r="E48" s="17" t="s">
        <v>58</v>
      </c>
      <c r="F48" s="17" t="s">
        <v>15</v>
      </c>
      <c r="G48" s="18" t="s">
        <v>17</v>
      </c>
      <c r="H48" s="18" t="s">
        <v>11</v>
      </c>
      <c r="I48" s="18" t="s">
        <v>33</v>
      </c>
      <c r="J48" s="11" t="s">
        <v>21</v>
      </c>
      <c r="K48" s="45">
        <f>K49+K51</f>
        <v>139.8</v>
      </c>
      <c r="L48" s="45">
        <f>L49+L51</f>
        <v>141.4</v>
      </c>
      <c r="M48" s="45">
        <f>M49+M51</f>
        <v>147.7</v>
      </c>
    </row>
    <row r="49" spans="1:14" ht="45" customHeight="1">
      <c r="A49" s="16">
        <v>43</v>
      </c>
      <c r="B49" s="18" t="s">
        <v>92</v>
      </c>
      <c r="C49" s="16">
        <v>2</v>
      </c>
      <c r="D49" s="17" t="s">
        <v>45</v>
      </c>
      <c r="E49" s="17" t="s">
        <v>58</v>
      </c>
      <c r="F49" s="17" t="s">
        <v>59</v>
      </c>
      <c r="G49" s="18" t="s">
        <v>17</v>
      </c>
      <c r="H49" s="18" t="s">
        <v>11</v>
      </c>
      <c r="I49" s="18" t="s">
        <v>33</v>
      </c>
      <c r="J49" s="11" t="s">
        <v>76</v>
      </c>
      <c r="K49" s="45">
        <v>7</v>
      </c>
      <c r="L49" s="45">
        <v>7</v>
      </c>
      <c r="M49" s="45">
        <v>7</v>
      </c>
      <c r="N49" s="43"/>
    </row>
    <row r="50" spans="1:13" ht="90" customHeight="1">
      <c r="A50" s="16">
        <v>44</v>
      </c>
      <c r="B50" s="18" t="s">
        <v>92</v>
      </c>
      <c r="C50" s="16">
        <v>2</v>
      </c>
      <c r="D50" s="17" t="s">
        <v>45</v>
      </c>
      <c r="E50" s="17" t="s">
        <v>58</v>
      </c>
      <c r="F50" s="17" t="s">
        <v>59</v>
      </c>
      <c r="G50" s="18" t="s">
        <v>6</v>
      </c>
      <c r="H50" s="18" t="s">
        <v>91</v>
      </c>
      <c r="I50" s="18" t="s">
        <v>33</v>
      </c>
      <c r="J50" s="28" t="s">
        <v>90</v>
      </c>
      <c r="K50" s="44">
        <f>K49</f>
        <v>7</v>
      </c>
      <c r="L50" s="44">
        <f>L49</f>
        <v>7</v>
      </c>
      <c r="M50" s="44">
        <f>M49</f>
        <v>7</v>
      </c>
    </row>
    <row r="51" spans="1:13" ht="43.5" customHeight="1">
      <c r="A51" s="16">
        <v>45</v>
      </c>
      <c r="B51" s="18" t="s">
        <v>92</v>
      </c>
      <c r="C51" s="16">
        <v>2</v>
      </c>
      <c r="D51" s="17" t="s">
        <v>45</v>
      </c>
      <c r="E51" s="17" t="s">
        <v>60</v>
      </c>
      <c r="F51" s="17" t="s">
        <v>61</v>
      </c>
      <c r="G51" s="18" t="s">
        <v>17</v>
      </c>
      <c r="H51" s="18" t="s">
        <v>11</v>
      </c>
      <c r="I51" s="18" t="s">
        <v>33</v>
      </c>
      <c r="J51" s="12" t="s">
        <v>30</v>
      </c>
      <c r="K51" s="44">
        <f>K52</f>
        <v>132.8</v>
      </c>
      <c r="L51" s="44">
        <f>L52</f>
        <v>134.4</v>
      </c>
      <c r="M51" s="44">
        <f>M52</f>
        <v>140.7</v>
      </c>
    </row>
    <row r="52" spans="1:13" ht="58.5" customHeight="1">
      <c r="A52" s="16">
        <v>46</v>
      </c>
      <c r="B52" s="18" t="s">
        <v>92</v>
      </c>
      <c r="C52" s="16">
        <v>2</v>
      </c>
      <c r="D52" s="17" t="s">
        <v>45</v>
      </c>
      <c r="E52" s="17" t="s">
        <v>60</v>
      </c>
      <c r="F52" s="17" t="s">
        <v>61</v>
      </c>
      <c r="G52" s="18" t="s">
        <v>6</v>
      </c>
      <c r="H52" s="18" t="s">
        <v>11</v>
      </c>
      <c r="I52" s="18" t="s">
        <v>33</v>
      </c>
      <c r="J52" s="30" t="s">
        <v>23</v>
      </c>
      <c r="K52" s="45">
        <v>132.8</v>
      </c>
      <c r="L52" s="45">
        <v>134.4</v>
      </c>
      <c r="M52" s="45">
        <v>140.7</v>
      </c>
    </row>
    <row r="53" spans="1:14" ht="15" customHeight="1">
      <c r="A53" s="16">
        <v>47</v>
      </c>
      <c r="B53" s="18" t="s">
        <v>92</v>
      </c>
      <c r="C53" s="16">
        <v>2</v>
      </c>
      <c r="D53" s="17" t="s">
        <v>45</v>
      </c>
      <c r="E53" s="17" t="s">
        <v>89</v>
      </c>
      <c r="F53" s="17" t="s">
        <v>15</v>
      </c>
      <c r="G53" s="18" t="s">
        <v>17</v>
      </c>
      <c r="H53" s="18" t="s">
        <v>11</v>
      </c>
      <c r="I53" s="22" t="s">
        <v>33</v>
      </c>
      <c r="J53" s="11" t="s">
        <v>87</v>
      </c>
      <c r="K53" s="46">
        <f aca="true" t="shared" si="3" ref="K53:M54">K54</f>
        <v>3674.42</v>
      </c>
      <c r="L53" s="46">
        <f t="shared" si="3"/>
        <v>3599.9</v>
      </c>
      <c r="M53" s="46">
        <f t="shared" si="3"/>
        <v>3599.9</v>
      </c>
      <c r="N53" s="43"/>
    </row>
    <row r="54" spans="1:13" ht="39.75" customHeight="1">
      <c r="A54" s="47">
        <v>48</v>
      </c>
      <c r="B54" s="48" t="s">
        <v>92</v>
      </c>
      <c r="C54" s="47">
        <v>2</v>
      </c>
      <c r="D54" s="48" t="s">
        <v>45</v>
      </c>
      <c r="E54" s="48" t="s">
        <v>62</v>
      </c>
      <c r="F54" s="48" t="s">
        <v>63</v>
      </c>
      <c r="G54" s="48" t="s">
        <v>17</v>
      </c>
      <c r="H54" s="48" t="s">
        <v>11</v>
      </c>
      <c r="I54" s="48" t="s">
        <v>33</v>
      </c>
      <c r="J54" s="49" t="s">
        <v>106</v>
      </c>
      <c r="K54" s="44">
        <f t="shared" si="3"/>
        <v>3674.42</v>
      </c>
      <c r="L54" s="44">
        <f t="shared" si="3"/>
        <v>3599.9</v>
      </c>
      <c r="M54" s="44">
        <f t="shared" si="3"/>
        <v>3599.9</v>
      </c>
    </row>
    <row r="55" spans="1:13" ht="39.75" customHeight="1">
      <c r="A55" s="47">
        <v>49</v>
      </c>
      <c r="B55" s="48" t="s">
        <v>92</v>
      </c>
      <c r="C55" s="47">
        <v>2</v>
      </c>
      <c r="D55" s="48" t="s">
        <v>45</v>
      </c>
      <c r="E55" s="48" t="s">
        <v>62</v>
      </c>
      <c r="F55" s="48" t="s">
        <v>63</v>
      </c>
      <c r="G55" s="48" t="s">
        <v>6</v>
      </c>
      <c r="H55" s="48" t="s">
        <v>15</v>
      </c>
      <c r="I55" s="48" t="s">
        <v>33</v>
      </c>
      <c r="J55" s="49" t="s">
        <v>88</v>
      </c>
      <c r="K55" s="44">
        <v>3674.42</v>
      </c>
      <c r="L55" s="44">
        <v>3599.9</v>
      </c>
      <c r="M55" s="44">
        <v>3599.9</v>
      </c>
    </row>
    <row r="56" spans="1:13" ht="76.5" customHeight="1" hidden="1">
      <c r="A56" s="16">
        <v>50</v>
      </c>
      <c r="B56" s="18" t="s">
        <v>92</v>
      </c>
      <c r="C56" s="16">
        <v>2</v>
      </c>
      <c r="D56" s="17" t="s">
        <v>45</v>
      </c>
      <c r="E56" s="17" t="s">
        <v>62</v>
      </c>
      <c r="F56" s="17" t="s">
        <v>63</v>
      </c>
      <c r="G56" s="18" t="s">
        <v>6</v>
      </c>
      <c r="H56" s="18" t="s">
        <v>11</v>
      </c>
      <c r="I56" s="18" t="s">
        <v>33</v>
      </c>
      <c r="J56" s="11" t="s">
        <v>105</v>
      </c>
      <c r="K56" s="7"/>
      <c r="L56" s="3"/>
      <c r="M56" s="3"/>
    </row>
    <row r="57" spans="11:13" ht="76.5" customHeight="1">
      <c r="K57" s="20"/>
      <c r="L57" s="20"/>
      <c r="M57" s="20"/>
    </row>
    <row r="58" ht="12.75">
      <c r="A58" s="21"/>
    </row>
    <row r="59" ht="15" customHeight="1"/>
    <row r="60" ht="15" customHeight="1"/>
    <row r="61" ht="15" customHeight="1"/>
  </sheetData>
  <sheetProtection/>
  <protectedRanges>
    <protectedRange sqref="A4:J4 A5:I5 B54:I56 B46:I47 A6:J32 A33:A56 B33:M44 K4:M32 J54:J55 B48:M53" name="Диапазон1"/>
  </protectedRanges>
  <mergeCells count="18">
    <mergeCell ref="L7:L9"/>
    <mergeCell ref="G8:G9"/>
    <mergeCell ref="H8:H9"/>
    <mergeCell ref="I8:I9"/>
    <mergeCell ref="M7:M9"/>
    <mergeCell ref="A5:M5"/>
    <mergeCell ref="B7:I7"/>
    <mergeCell ref="B8:B9"/>
    <mergeCell ref="K1:M3"/>
    <mergeCell ref="C8:C9"/>
    <mergeCell ref="D8:D9"/>
    <mergeCell ref="E8:E9"/>
    <mergeCell ref="F8:F9"/>
    <mergeCell ref="A6:K6"/>
    <mergeCell ref="K4:M4"/>
    <mergeCell ref="J8:J9"/>
    <mergeCell ref="A7:A9"/>
    <mergeCell ref="K7:K9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user</cp:lastModifiedBy>
  <cp:lastPrinted>2021-04-15T02:05:56Z</cp:lastPrinted>
  <dcterms:created xsi:type="dcterms:W3CDTF">2010-12-14T08:13:22Z</dcterms:created>
  <dcterms:modified xsi:type="dcterms:W3CDTF">2021-04-15T02:06:52Z</dcterms:modified>
  <cp:category/>
  <cp:version/>
  <cp:contentType/>
  <cp:contentStatus/>
</cp:coreProperties>
</file>