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BFT_Print_Titles" localSheetId="0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<sst xmlns="http://schemas.openxmlformats.org/spreadsheetml/2006/main" count="134" uniqueCount="103">
  <si>
    <t>Совета депутатов</t>
  </si>
  <si>
    <t>(тыс.руб)</t>
  </si>
  <si>
    <t>№ п/п</t>
  </si>
  <si>
    <t>Наименование показателя</t>
  </si>
  <si>
    <t>раздел подраздел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</si>
  <si>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</si>
  <si>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</si>
  <si>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</si>
  <si>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</si>
  <si>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</si>
  <si>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</si>
  <si>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</si>
  <si>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</si>
  <si>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</si>
  <si>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</si>
  <si>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</si>
  <si>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</si>
  <si>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</si>
  <si>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</si>
  <si>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</si>
  <si>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</si>
  <si>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</si>
  <si>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</si>
  <si>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</si>
  <si>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</si>
  <si>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</si>
  <si>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</si>
  <si>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</si>
  <si>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</si>
  <si>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</si>
  <si>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</si>
  <si>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</si>
  <si>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03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</si>
  <si>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</si>
  <si>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</si>
  <si>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</si>
  <si>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</si>
  <si>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</si>
  <si>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</si>
  <si>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</si>
  <si>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</si>
  <si>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</si>
  <si>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</si>
  <si>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</si>
  <si>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</si>
  <si>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</si>
  <si>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</si>
  <si>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</si>
  <si>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</si>
  <si>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</si>
  <si>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</si>
  <si>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</si>
  <si>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</si>
  <si>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</si>
  <si>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</si>
  <si>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</si>
  <si>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</si>
  <si>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</si>
  <si>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</si>
  <si>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</si>
  <si>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</si>
  <si>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</si>
  <si>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</si>
  <si>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</si>
  <si>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</si>
  <si>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</si>
  <si>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</si>
  <si>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</si>
  <si>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</si>
  <si>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</si>
  <si>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</si>
  <si>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</si>
  <si>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</si>
  <si>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</si>
  <si>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</si>
  <si>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</si>
  <si>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</si>
  <si>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</si>
  <si>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</si>
  <si>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</si>
  <si>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ФИЗИЧЕСКАЯ КУЛЬТУРА И СПОРТ</t>
  </si>
  <si>
    <t>1100</t>
  </si>
  <si>
    <t>26</t>
  </si>
  <si>
    <t>Массовый спорт</t>
  </si>
  <si>
    <t>1102</t>
  </si>
  <si>
    <t>Условно утвержденные расходы</t>
  </si>
  <si>
    <t xml:space="preserve">сумма 
 на 2020 год </t>
  </si>
  <si>
    <t>0300</t>
  </si>
  <si>
    <t xml:space="preserve">сумма 
 на 2021 год </t>
  </si>
  <si>
    <t>27</t>
  </si>
  <si>
    <t>Пенсионное обеспечение</t>
  </si>
  <si>
    <t>1001</t>
  </si>
  <si>
    <t>Распределение бюджетных ассигнований по разделам и подразделам бюджетной
 классификации расходов на 2020 год и плановый период 2021-2022 годов</t>
  </si>
  <si>
    <t xml:space="preserve">сумма 
 на 2022 год </t>
  </si>
  <si>
    <t>от 27.12.2019  № 36-181р</t>
  </si>
  <si>
    <t xml:space="preserve">к   решению Марининского сельского </t>
  </si>
  <si>
    <t xml:space="preserve">                                                        Приложение 6</t>
  </si>
  <si>
    <t xml:space="preserve">                                                   Совета депутатов</t>
  </si>
  <si>
    <t xml:space="preserve">                                                       Приложение 4</t>
  </si>
  <si>
    <t>0107</t>
  </si>
  <si>
    <t>Обеспечение проведения выборов и референдумов</t>
  </si>
  <si>
    <t xml:space="preserve">                  к решению Марининского сельского</t>
  </si>
  <si>
    <t xml:space="preserve">                                     от 23.06.2020 № 42-201р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</si>
</sst>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/>
      <protection/>
    </xf>
    <xf numFmtId="49" fontId="1" fillId="0" borderId="10" xfId="33" applyNumberFormat="1" applyFont="1" applyBorder="1">
      <alignment/>
      <protection/>
    </xf>
    <xf numFmtId="172" fontId="1" fillId="0" borderId="0" xfId="33" applyNumberFormat="1" applyFont="1">
      <alignment/>
      <protection/>
    </xf>
    <xf numFmtId="4" fontId="1" fillId="0" borderId="0" xfId="33" applyNumberFormat="1" applyFont="1">
      <alignment/>
      <protection/>
    </xf>
    <xf numFmtId="0" fontId="3" fillId="0" borderId="0" xfId="33" applyFont="1">
      <alignment/>
      <protection/>
    </xf>
    <xf numFmtId="0" fontId="4" fillId="0" borderId="0" xfId="33" applyFont="1" applyAlignment="1">
      <alignment horizontal="right"/>
      <protection/>
    </xf>
    <xf numFmtId="0" fontId="4" fillId="0" borderId="0" xfId="33" applyFont="1" applyBorder="1" applyAlignment="1">
      <alignment horizontal="right"/>
      <protection/>
    </xf>
    <xf numFmtId="0" fontId="4" fillId="0" borderId="0" xfId="33" applyFont="1" applyAlignment="1">
      <alignment horizontal="left"/>
      <protection/>
    </xf>
    <xf numFmtId="0" fontId="4" fillId="0" borderId="0" xfId="33" applyFont="1">
      <alignment/>
      <protection/>
    </xf>
    <xf numFmtId="49" fontId="4" fillId="0" borderId="11" xfId="33" applyNumberFormat="1" applyFont="1" applyFill="1" applyBorder="1" applyAlignment="1">
      <alignment horizontal="center" vertical="center"/>
      <protection/>
    </xf>
    <xf numFmtId="49" fontId="4" fillId="0" borderId="11" xfId="33" applyNumberFormat="1" applyFont="1" applyFill="1" applyBorder="1" applyAlignment="1">
      <alignment horizontal="center"/>
      <protection/>
    </xf>
    <xf numFmtId="49" fontId="4" fillId="0" borderId="11" xfId="33" applyNumberFormat="1" applyFont="1" applyFill="1" applyBorder="1" applyAlignment="1">
      <alignment horizontal="left"/>
      <protection/>
    </xf>
    <xf numFmtId="4" fontId="4" fillId="0" borderId="11" xfId="33" applyNumberFormat="1" applyFont="1" applyFill="1" applyBorder="1" applyAlignment="1">
      <alignment horizontal="right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49" fontId="6" fillId="0" borderId="11" xfId="33" applyNumberFormat="1" applyFont="1" applyFill="1" applyBorder="1" applyAlignment="1">
      <alignment horizontal="left" vertical="top" wrapText="1"/>
      <protection/>
    </xf>
    <xf numFmtId="4" fontId="6" fillId="0" borderId="11" xfId="33" applyNumberFormat="1" applyFont="1" applyFill="1" applyBorder="1" applyAlignment="1">
      <alignment horizontal="right" vertical="top" wrapText="1"/>
      <protection/>
    </xf>
    <xf numFmtId="49" fontId="4" fillId="0" borderId="12" xfId="33" applyNumberFormat="1" applyFont="1" applyFill="1" applyBorder="1" applyAlignment="1">
      <alignment horizontal="center" vertical="top" wrapText="1"/>
      <protection/>
    </xf>
    <xf numFmtId="49" fontId="4" fillId="0" borderId="12" xfId="33" applyNumberFormat="1" applyFont="1" applyFill="1" applyBorder="1" applyAlignment="1">
      <alignment horizontal="left" vertical="top" wrapText="1"/>
      <protection/>
    </xf>
    <xf numFmtId="4" fontId="4" fillId="0" borderId="12" xfId="33" applyNumberFormat="1" applyFont="1" applyFill="1" applyBorder="1" applyAlignment="1">
      <alignment horizontal="right" vertical="top" wrapText="1"/>
      <protection/>
    </xf>
    <xf numFmtId="49" fontId="6" fillId="0" borderId="13" xfId="33" applyNumberFormat="1" applyFont="1" applyFill="1" applyBorder="1" applyAlignment="1">
      <alignment horizontal="left" vertical="top" wrapText="1"/>
      <protection/>
    </xf>
    <xf numFmtId="49" fontId="6" fillId="0" borderId="13" xfId="33" applyNumberFormat="1" applyFont="1" applyFill="1" applyBorder="1" applyAlignment="1">
      <alignment horizontal="center" vertical="top" wrapText="1"/>
      <protection/>
    </xf>
    <xf numFmtId="4" fontId="6" fillId="0" borderId="13" xfId="33" applyNumberFormat="1" applyFont="1" applyFill="1" applyBorder="1" applyAlignment="1">
      <alignment horizontal="right" vertical="top" wrapText="1"/>
      <protection/>
    </xf>
    <xf numFmtId="49" fontId="4" fillId="0" borderId="14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left" vertical="top" wrapText="1"/>
      <protection/>
    </xf>
    <xf numFmtId="49" fontId="4" fillId="0" borderId="16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center" vertical="top" wrapText="1"/>
      <protection/>
    </xf>
    <xf numFmtId="4" fontId="4" fillId="0" borderId="15" xfId="33" applyNumberFormat="1" applyFont="1" applyFill="1" applyBorder="1" applyAlignment="1">
      <alignment horizontal="right" vertical="top" wrapText="1"/>
      <protection/>
    </xf>
    <xf numFmtId="49" fontId="6" fillId="0" borderId="17" xfId="33" applyNumberFormat="1" applyFont="1" applyFill="1" applyBorder="1" applyAlignment="1">
      <alignment horizontal="center" vertical="top" wrapText="1"/>
      <protection/>
    </xf>
    <xf numFmtId="49" fontId="4" fillId="0" borderId="18" xfId="33" applyNumberFormat="1" applyFont="1" applyFill="1" applyBorder="1" applyAlignment="1">
      <alignment horizontal="center" vertical="top" wrapText="1"/>
      <protection/>
    </xf>
    <xf numFmtId="49" fontId="6" fillId="0" borderId="15" xfId="33" applyNumberFormat="1" applyFont="1" applyFill="1" applyBorder="1" applyAlignment="1">
      <alignment horizontal="left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" fontId="6" fillId="0" borderId="15" xfId="33" applyNumberFormat="1" applyFont="1" applyFill="1" applyBorder="1" applyAlignment="1">
      <alignment horizontal="right" vertical="top" wrapText="1"/>
      <protection/>
    </xf>
    <xf numFmtId="49" fontId="4" fillId="0" borderId="0" xfId="33" applyNumberFormat="1" applyFont="1" applyFill="1" applyBorder="1" applyAlignment="1">
      <alignment horizontal="center" vertical="top" wrapText="1"/>
      <protection/>
    </xf>
    <xf numFmtId="49" fontId="6" fillId="0" borderId="19" xfId="33" applyNumberFormat="1" applyFont="1" applyFill="1" applyBorder="1" applyAlignment="1">
      <alignment horizontal="left" vertical="top" wrapText="1"/>
      <protection/>
    </xf>
    <xf numFmtId="49" fontId="6" fillId="0" borderId="19" xfId="33" applyNumberFormat="1" applyFont="1" applyFill="1" applyBorder="1" applyAlignment="1">
      <alignment horizontal="center" vertical="top" wrapText="1"/>
      <protection/>
    </xf>
    <xf numFmtId="4" fontId="6" fillId="0" borderId="19" xfId="33" applyNumberFormat="1" applyFont="1" applyFill="1" applyBorder="1" applyAlignment="1">
      <alignment horizontal="right" vertical="top" wrapText="1"/>
      <protection/>
    </xf>
    <xf numFmtId="49" fontId="4" fillId="0" borderId="11" xfId="33" applyNumberFormat="1" applyFont="1" applyFill="1" applyBorder="1" applyAlignment="1">
      <alignment horizontal="left" vertical="top" wrapText="1"/>
      <protection/>
    </xf>
    <xf numFmtId="49" fontId="4" fillId="0" borderId="11" xfId="33" applyNumberFormat="1" applyFont="1" applyFill="1" applyBorder="1" applyAlignment="1">
      <alignment horizontal="center" vertical="top" wrapText="1"/>
      <protection/>
    </xf>
    <xf numFmtId="4" fontId="4" fillId="0" borderId="11" xfId="33" applyNumberFormat="1" applyFont="1" applyFill="1" applyBorder="1" applyAlignment="1">
      <alignment horizontal="right" vertical="top" wrapText="1"/>
      <protection/>
    </xf>
    <xf numFmtId="0" fontId="6" fillId="0" borderId="11" xfId="33" applyFont="1" applyBorder="1">
      <alignment/>
      <protection/>
    </xf>
    <xf numFmtId="4" fontId="6" fillId="0" borderId="11" xfId="33" applyNumberFormat="1" applyFont="1" applyBorder="1">
      <alignment/>
      <protection/>
    </xf>
    <xf numFmtId="49" fontId="4" fillId="0" borderId="20" xfId="33" applyNumberFormat="1" applyFont="1" applyFill="1" applyBorder="1" applyAlignment="1">
      <alignment horizontal="center" vertical="top" wrapText="1"/>
      <protection/>
    </xf>
    <xf numFmtId="49" fontId="4" fillId="0" borderId="20" xfId="33" applyNumberFormat="1" applyFont="1" applyFill="1" applyBorder="1" applyAlignment="1">
      <alignment horizontal="left" vertical="top" wrapText="1"/>
      <protection/>
    </xf>
    <xf numFmtId="4" fontId="4" fillId="0" borderId="20" xfId="33" applyNumberFormat="1" applyFont="1" applyFill="1" applyBorder="1" applyAlignment="1">
      <alignment horizontal="right" vertical="top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right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4" fillId="0" borderId="0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12" sqref="F12:F13"/>
    </sheetView>
  </sheetViews>
  <sheetFormatPr defaultColWidth="8.8515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4:7" ht="15.75">
      <c r="D1" s="10"/>
      <c r="E1" s="56" t="s">
        <v>98</v>
      </c>
      <c r="F1" s="56"/>
      <c r="G1" s="56"/>
    </row>
    <row r="2" spans="4:7" ht="13.5" customHeight="1">
      <c r="D2" s="10"/>
      <c r="E2" s="56" t="s">
        <v>101</v>
      </c>
      <c r="F2" s="56"/>
      <c r="G2" s="56"/>
    </row>
    <row r="3" spans="4:7" ht="12.75" customHeight="1">
      <c r="D3" s="10"/>
      <c r="E3" s="56" t="s">
        <v>97</v>
      </c>
      <c r="F3" s="56"/>
      <c r="G3" s="56"/>
    </row>
    <row r="4" spans="4:7" ht="15.75">
      <c r="D4" s="10"/>
      <c r="E4" s="56" t="s">
        <v>102</v>
      </c>
      <c r="F4" s="56"/>
      <c r="G4" s="56"/>
    </row>
    <row r="5" spans="1:7" ht="15.75" customHeight="1">
      <c r="A5" s="2"/>
      <c r="B5" s="3"/>
      <c r="C5" s="4"/>
      <c r="D5" s="11"/>
      <c r="E5" s="51" t="s">
        <v>96</v>
      </c>
      <c r="F5" s="51"/>
      <c r="G5" s="51"/>
    </row>
    <row r="6" spans="1:7" ht="15.75" customHeight="1">
      <c r="A6" s="5"/>
      <c r="B6" s="2"/>
      <c r="C6" s="5"/>
      <c r="D6" s="51" t="s">
        <v>95</v>
      </c>
      <c r="E6" s="51"/>
      <c r="F6" s="51"/>
      <c r="G6" s="51"/>
    </row>
    <row r="7" spans="4:7" ht="12.75" customHeight="1">
      <c r="D7" s="51" t="s">
        <v>0</v>
      </c>
      <c r="E7" s="51"/>
      <c r="F7" s="51"/>
      <c r="G7" s="51"/>
    </row>
    <row r="8" spans="4:7" ht="54" customHeight="1">
      <c r="D8" s="52" t="s">
        <v>94</v>
      </c>
      <c r="E8" s="52"/>
      <c r="F8" s="52"/>
      <c r="G8" s="52"/>
    </row>
    <row r="9" spans="1:7" ht="33" customHeight="1">
      <c r="A9" s="53" t="s">
        <v>92</v>
      </c>
      <c r="B9" s="54"/>
      <c r="C9" s="54"/>
      <c r="D9" s="54"/>
      <c r="E9" s="54"/>
      <c r="F9" s="54"/>
      <c r="G9" s="54"/>
    </row>
    <row r="10" spans="1:7" ht="12.75" customHeight="1">
      <c r="A10" s="55"/>
      <c r="B10" s="55"/>
      <c r="C10" s="55"/>
      <c r="D10" s="55"/>
      <c r="E10" s="55"/>
      <c r="F10" s="55"/>
      <c r="G10" s="55"/>
    </row>
    <row r="11" spans="1:7" ht="13.5" customHeight="1">
      <c r="A11" s="57"/>
      <c r="B11" s="57"/>
      <c r="C11" s="12"/>
      <c r="D11" s="13"/>
      <c r="E11" s="13"/>
      <c r="F11" s="13"/>
      <c r="G11" s="10" t="s">
        <v>1</v>
      </c>
    </row>
    <row r="12" spans="1:8" ht="12.75" customHeight="1">
      <c r="A12" s="50" t="s">
        <v>2</v>
      </c>
      <c r="B12" s="50" t="s">
        <v>3</v>
      </c>
      <c r="C12" s="50" t="s">
        <v>4</v>
      </c>
      <c r="D12" s="50"/>
      <c r="E12" s="50" t="s">
        <v>86</v>
      </c>
      <c r="F12" s="50" t="s">
        <v>88</v>
      </c>
      <c r="G12" s="50" t="s">
        <v>93</v>
      </c>
      <c r="H12" s="6"/>
    </row>
    <row r="13" spans="1:8" ht="15.75">
      <c r="A13" s="50"/>
      <c r="B13" s="50"/>
      <c r="C13" s="50"/>
      <c r="D13" s="50"/>
      <c r="E13" s="50"/>
      <c r="F13" s="50"/>
      <c r="G13" s="50"/>
      <c r="H13" s="6"/>
    </row>
    <row r="14" spans="1:8" ht="15.75">
      <c r="A14" s="14" t="s">
        <v>5</v>
      </c>
      <c r="B14" s="14" t="s">
        <v>6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6"/>
    </row>
    <row r="15" spans="1:10" ht="15.75">
      <c r="A15" s="15" t="s">
        <v>6</v>
      </c>
      <c r="B15" s="16" t="s">
        <v>12</v>
      </c>
      <c r="C15" s="15"/>
      <c r="D15" s="15"/>
      <c r="E15" s="17">
        <f>E16+E17+E18+E20+E21+E22+E24+E27+E30+E34+E36+E42-E17-E18-E20-E21+E40+E32+E19</f>
        <v>9557.167</v>
      </c>
      <c r="F15" s="17">
        <f>F16+F22+F24+F27+F30+F34+F36+F42+F44+F40</f>
        <v>7876.7</v>
      </c>
      <c r="G15" s="17">
        <f>G16+G22+G24+G27+G30+G34+G36+G42+G44+G40</f>
        <v>7912.799</v>
      </c>
      <c r="H15" s="8"/>
      <c r="I15" s="7"/>
      <c r="J15" s="8"/>
    </row>
    <row r="16" spans="1:7" s="9" customFormat="1" ht="15.75">
      <c r="A16" s="18" t="s">
        <v>7</v>
      </c>
      <c r="B16" s="19" t="s">
        <v>13</v>
      </c>
      <c r="C16" s="18" t="s">
        <v>14</v>
      </c>
      <c r="D16" s="18" t="s">
        <v>15</v>
      </c>
      <c r="E16" s="20">
        <f>E17+E18+E20+E21</f>
        <v>3584.6229999999996</v>
      </c>
      <c r="F16" s="20">
        <f>F17+F18+F20+F21</f>
        <v>3143.59</v>
      </c>
      <c r="G16" s="20">
        <f>G17+G18+G20+G21</f>
        <v>3142.409</v>
      </c>
    </row>
    <row r="17" spans="1:7" ht="40.5">
      <c r="A17" s="21" t="s">
        <v>8</v>
      </c>
      <c r="B17" s="22" t="s">
        <v>16</v>
      </c>
      <c r="C17" s="21" t="s">
        <v>14</v>
      </c>
      <c r="D17" s="21" t="s">
        <v>17</v>
      </c>
      <c r="E17" s="23">
        <v>849.28</v>
      </c>
      <c r="F17" s="23">
        <v>760.56</v>
      </c>
      <c r="G17" s="23">
        <v>760.56</v>
      </c>
    </row>
    <row r="18" spans="1:9" ht="67.5">
      <c r="A18" s="47" t="s">
        <v>9</v>
      </c>
      <c r="B18" s="48" t="s">
        <v>18</v>
      </c>
      <c r="C18" s="47" t="s">
        <v>14</v>
      </c>
      <c r="D18" s="47" t="s">
        <v>19</v>
      </c>
      <c r="E18" s="49">
        <v>2653.33</v>
      </c>
      <c r="F18" s="49">
        <v>2332.77</v>
      </c>
      <c r="G18" s="49">
        <v>2331.589</v>
      </c>
      <c r="I18" s="8"/>
    </row>
    <row r="19" spans="1:9" ht="27">
      <c r="A19" s="30" t="s">
        <v>10</v>
      </c>
      <c r="B19" s="28" t="s">
        <v>100</v>
      </c>
      <c r="C19" s="30"/>
      <c r="D19" s="30" t="s">
        <v>99</v>
      </c>
      <c r="E19" s="31">
        <v>40</v>
      </c>
      <c r="F19" s="31">
        <v>0</v>
      </c>
      <c r="G19" s="31">
        <v>0</v>
      </c>
      <c r="I19" s="8"/>
    </row>
    <row r="20" spans="1:7" ht="15.75">
      <c r="A20" s="30" t="s">
        <v>11</v>
      </c>
      <c r="B20" s="28" t="s">
        <v>20</v>
      </c>
      <c r="C20" s="30" t="s">
        <v>14</v>
      </c>
      <c r="D20" s="30" t="s">
        <v>21</v>
      </c>
      <c r="E20" s="31">
        <v>0</v>
      </c>
      <c r="F20" s="31">
        <v>2</v>
      </c>
      <c r="G20" s="31">
        <v>2</v>
      </c>
    </row>
    <row r="21" spans="1:7" ht="15.75">
      <c r="A21" s="30" t="s">
        <v>24</v>
      </c>
      <c r="B21" s="28" t="s">
        <v>22</v>
      </c>
      <c r="C21" s="30" t="s">
        <v>14</v>
      </c>
      <c r="D21" s="30" t="s">
        <v>23</v>
      </c>
      <c r="E21" s="31">
        <f>47.963+34.05</f>
        <v>82.013</v>
      </c>
      <c r="F21" s="31">
        <f>47.46+0.8</f>
        <v>48.26</v>
      </c>
      <c r="G21" s="31">
        <f>47.46+0.8</f>
        <v>48.26</v>
      </c>
    </row>
    <row r="22" spans="1:7" s="9" customFormat="1" ht="15.75">
      <c r="A22" s="40" t="s">
        <v>28</v>
      </c>
      <c r="B22" s="39" t="s">
        <v>25</v>
      </c>
      <c r="C22" s="40" t="s">
        <v>26</v>
      </c>
      <c r="D22" s="40" t="s">
        <v>27</v>
      </c>
      <c r="E22" s="41">
        <f>E23</f>
        <v>121.8</v>
      </c>
      <c r="F22" s="41">
        <f>F23</f>
        <v>122.5</v>
      </c>
      <c r="G22" s="41">
        <f>G23</f>
        <v>125.4</v>
      </c>
    </row>
    <row r="23" spans="1:7" ht="27">
      <c r="A23" s="21" t="s">
        <v>31</v>
      </c>
      <c r="B23" s="22" t="s">
        <v>29</v>
      </c>
      <c r="C23" s="21" t="s">
        <v>26</v>
      </c>
      <c r="D23" s="21" t="s">
        <v>30</v>
      </c>
      <c r="E23" s="23">
        <f>110.6+11.2</f>
        <v>121.8</v>
      </c>
      <c r="F23" s="23">
        <f>111.9+10.6</f>
        <v>122.5</v>
      </c>
      <c r="G23" s="23">
        <v>125.4</v>
      </c>
    </row>
    <row r="24" spans="1:7" s="9" customFormat="1" ht="15.75">
      <c r="A24" s="18" t="s">
        <v>33</v>
      </c>
      <c r="B24" s="19"/>
      <c r="C24" s="18" t="s">
        <v>32</v>
      </c>
      <c r="D24" s="18" t="s">
        <v>87</v>
      </c>
      <c r="E24" s="20">
        <f>E25+E26</f>
        <v>1527.121</v>
      </c>
      <c r="F24" s="20">
        <f>F25+F26</f>
        <v>1487.57</v>
      </c>
      <c r="G24" s="20">
        <f>G25+G26</f>
        <v>1487.57</v>
      </c>
    </row>
    <row r="25" spans="1:7" ht="15.75">
      <c r="A25" s="21" t="s">
        <v>36</v>
      </c>
      <c r="B25" s="22" t="s">
        <v>34</v>
      </c>
      <c r="C25" s="21" t="s">
        <v>32</v>
      </c>
      <c r="D25" s="21" t="s">
        <v>35</v>
      </c>
      <c r="E25" s="23">
        <f>1523.932+0.189</f>
        <v>1524.121</v>
      </c>
      <c r="F25" s="23">
        <v>1484.57</v>
      </c>
      <c r="G25" s="23">
        <v>1484.57</v>
      </c>
    </row>
    <row r="26" spans="1:7" ht="40.5">
      <c r="A26" s="21" t="s">
        <v>39</v>
      </c>
      <c r="B26" s="22" t="s">
        <v>37</v>
      </c>
      <c r="C26" s="21" t="s">
        <v>32</v>
      </c>
      <c r="D26" s="21" t="s">
        <v>38</v>
      </c>
      <c r="E26" s="23">
        <v>3</v>
      </c>
      <c r="F26" s="23">
        <v>3</v>
      </c>
      <c r="G26" s="23">
        <v>3</v>
      </c>
    </row>
    <row r="27" spans="1:7" s="9" customFormat="1" ht="15.75">
      <c r="A27" s="18" t="s">
        <v>43</v>
      </c>
      <c r="B27" s="19" t="s">
        <v>40</v>
      </c>
      <c r="C27" s="18" t="s">
        <v>41</v>
      </c>
      <c r="D27" s="18" t="s">
        <v>42</v>
      </c>
      <c r="E27" s="20">
        <f>E28+E29</f>
        <v>2079.174</v>
      </c>
      <c r="F27" s="20">
        <f>F28+F29</f>
        <v>2228.89</v>
      </c>
      <c r="G27" s="20">
        <f>G28+G29</f>
        <v>2255.27</v>
      </c>
    </row>
    <row r="28" spans="1:7" ht="15.75">
      <c r="A28" s="21" t="s">
        <v>46</v>
      </c>
      <c r="B28" s="22" t="s">
        <v>44</v>
      </c>
      <c r="C28" s="21" t="s">
        <v>41</v>
      </c>
      <c r="D28" s="21" t="s">
        <v>45</v>
      </c>
      <c r="E28" s="23">
        <v>2079.174</v>
      </c>
      <c r="F28" s="23">
        <f>1852.12+372.3+4.47</f>
        <v>2228.89</v>
      </c>
      <c r="G28" s="23">
        <f>1863.42+387.2+4.65</f>
        <v>2255.27</v>
      </c>
    </row>
    <row r="29" spans="1:7" ht="27" hidden="1">
      <c r="A29" s="21" t="s">
        <v>46</v>
      </c>
      <c r="B29" s="22" t="s">
        <v>47</v>
      </c>
      <c r="C29" s="21" t="s">
        <v>41</v>
      </c>
      <c r="D29" s="21" t="s">
        <v>48</v>
      </c>
      <c r="E29" s="23">
        <v>0</v>
      </c>
      <c r="F29" s="23">
        <v>0</v>
      </c>
      <c r="G29" s="23">
        <v>0</v>
      </c>
    </row>
    <row r="30" spans="1:7" s="9" customFormat="1" ht="27">
      <c r="A30" s="18" t="s">
        <v>49</v>
      </c>
      <c r="B30" s="19" t="s">
        <v>50</v>
      </c>
      <c r="C30" s="18" t="s">
        <v>51</v>
      </c>
      <c r="D30" s="18" t="s">
        <v>52</v>
      </c>
      <c r="E30" s="20">
        <f>E33</f>
        <v>273.40000000000003</v>
      </c>
      <c r="F30" s="20">
        <f>F33</f>
        <v>296.6</v>
      </c>
      <c r="G30" s="20">
        <f>G33</f>
        <v>296.6</v>
      </c>
    </row>
    <row r="31" spans="1:7" ht="15.75" hidden="1">
      <c r="A31" s="21" t="s">
        <v>53</v>
      </c>
      <c r="B31" s="22" t="s">
        <v>54</v>
      </c>
      <c r="C31" s="21" t="s">
        <v>51</v>
      </c>
      <c r="D31" s="21" t="s">
        <v>55</v>
      </c>
      <c r="E31" s="23">
        <v>0</v>
      </c>
      <c r="F31" s="23">
        <v>0</v>
      </c>
      <c r="G31" s="23">
        <v>0</v>
      </c>
    </row>
    <row r="32" spans="1:7" ht="15.75">
      <c r="A32" s="21" t="s">
        <v>53</v>
      </c>
      <c r="B32" s="22" t="s">
        <v>54</v>
      </c>
      <c r="C32" s="21"/>
      <c r="D32" s="21" t="s">
        <v>55</v>
      </c>
      <c r="E32" s="23">
        <v>249.3</v>
      </c>
      <c r="F32" s="23">
        <v>0</v>
      </c>
      <c r="G32" s="23">
        <v>0</v>
      </c>
    </row>
    <row r="33" spans="1:7" ht="15.75">
      <c r="A33" s="21" t="s">
        <v>56</v>
      </c>
      <c r="B33" s="22" t="s">
        <v>57</v>
      </c>
      <c r="C33" s="21" t="s">
        <v>51</v>
      </c>
      <c r="D33" s="21" t="s">
        <v>58</v>
      </c>
      <c r="E33" s="23">
        <f>296.6-10-13.2</f>
        <v>273.40000000000003</v>
      </c>
      <c r="F33" s="23">
        <v>296.6</v>
      </c>
      <c r="G33" s="23">
        <v>296.6</v>
      </c>
    </row>
    <row r="34" spans="1:7" s="9" customFormat="1" ht="15.75">
      <c r="A34" s="18" t="s">
        <v>59</v>
      </c>
      <c r="B34" s="19" t="s">
        <v>60</v>
      </c>
      <c r="C34" s="18" t="s">
        <v>61</v>
      </c>
      <c r="D34" s="18" t="s">
        <v>62</v>
      </c>
      <c r="E34" s="20">
        <f>E35</f>
        <v>1622.7</v>
      </c>
      <c r="F34" s="20">
        <f>F35</f>
        <v>0</v>
      </c>
      <c r="G34" s="20">
        <f>G35</f>
        <v>0</v>
      </c>
    </row>
    <row r="35" spans="1:7" ht="15.75">
      <c r="A35" s="21" t="s">
        <v>63</v>
      </c>
      <c r="B35" s="22" t="s">
        <v>64</v>
      </c>
      <c r="C35" s="21" t="s">
        <v>61</v>
      </c>
      <c r="D35" s="21" t="s">
        <v>65</v>
      </c>
      <c r="E35" s="23">
        <v>1622.7</v>
      </c>
      <c r="F35" s="23">
        <v>0</v>
      </c>
      <c r="G35" s="23">
        <v>0</v>
      </c>
    </row>
    <row r="36" spans="1:7" s="9" customFormat="1" ht="15.75">
      <c r="A36" s="18" t="s">
        <v>66</v>
      </c>
      <c r="B36" s="24" t="s">
        <v>67</v>
      </c>
      <c r="C36" s="18" t="s">
        <v>68</v>
      </c>
      <c r="D36" s="25" t="s">
        <v>69</v>
      </c>
      <c r="E36" s="26">
        <f>E37</f>
        <v>22.049</v>
      </c>
      <c r="F36" s="26">
        <f>F37</f>
        <v>22.05</v>
      </c>
      <c r="G36" s="26">
        <f>G37</f>
        <v>22.05</v>
      </c>
    </row>
    <row r="37" spans="1:7" ht="15.75">
      <c r="A37" s="27" t="s">
        <v>70</v>
      </c>
      <c r="B37" s="28" t="s">
        <v>71</v>
      </c>
      <c r="C37" s="29" t="s">
        <v>68</v>
      </c>
      <c r="D37" s="30" t="s">
        <v>72</v>
      </c>
      <c r="E37" s="31">
        <v>22.049</v>
      </c>
      <c r="F37" s="31">
        <v>22.05</v>
      </c>
      <c r="G37" s="31">
        <v>22.05</v>
      </c>
    </row>
    <row r="38" spans="1:7" ht="15.75" hidden="1">
      <c r="A38" s="32" t="s">
        <v>73</v>
      </c>
      <c r="B38" s="28" t="s">
        <v>74</v>
      </c>
      <c r="C38" s="33" t="s">
        <v>31</v>
      </c>
      <c r="D38" s="30" t="s">
        <v>75</v>
      </c>
      <c r="E38" s="31">
        <v>0</v>
      </c>
      <c r="F38" s="31">
        <v>0</v>
      </c>
      <c r="G38" s="31">
        <v>0</v>
      </c>
    </row>
    <row r="39" spans="1:7" ht="15.75" hidden="1">
      <c r="A39" s="27" t="s">
        <v>76</v>
      </c>
      <c r="B39" s="28" t="s">
        <v>77</v>
      </c>
      <c r="C39" s="29" t="s">
        <v>31</v>
      </c>
      <c r="D39" s="30" t="s">
        <v>78</v>
      </c>
      <c r="E39" s="31">
        <v>0</v>
      </c>
      <c r="F39" s="31">
        <v>0</v>
      </c>
      <c r="G39" s="31">
        <v>0</v>
      </c>
    </row>
    <row r="40" spans="1:7" ht="15.75">
      <c r="A40" s="32" t="s">
        <v>73</v>
      </c>
      <c r="B40" s="34" t="s">
        <v>74</v>
      </c>
      <c r="C40" s="35"/>
      <c r="D40" s="36" t="s">
        <v>75</v>
      </c>
      <c r="E40" s="37">
        <f>E41</f>
        <v>12</v>
      </c>
      <c r="F40" s="37">
        <f>F41</f>
        <v>12</v>
      </c>
      <c r="G40" s="37">
        <f>G41</f>
        <v>12</v>
      </c>
    </row>
    <row r="41" spans="1:7" ht="15.75">
      <c r="A41" s="27" t="s">
        <v>76</v>
      </c>
      <c r="B41" s="28" t="s">
        <v>90</v>
      </c>
      <c r="C41" s="38"/>
      <c r="D41" s="30" t="s">
        <v>91</v>
      </c>
      <c r="E41" s="31">
        <v>12</v>
      </c>
      <c r="F41" s="31">
        <v>12</v>
      </c>
      <c r="G41" s="31">
        <v>12</v>
      </c>
    </row>
    <row r="42" spans="1:7" s="9" customFormat="1" ht="15.75">
      <c r="A42" s="18" t="s">
        <v>79</v>
      </c>
      <c r="B42" s="39" t="s">
        <v>80</v>
      </c>
      <c r="C42" s="18" t="s">
        <v>33</v>
      </c>
      <c r="D42" s="40" t="s">
        <v>81</v>
      </c>
      <c r="E42" s="41">
        <v>25</v>
      </c>
      <c r="F42" s="41">
        <v>25</v>
      </c>
      <c r="G42" s="41">
        <v>25</v>
      </c>
    </row>
    <row r="43" spans="1:7" ht="15.75">
      <c r="A43" s="21" t="s">
        <v>82</v>
      </c>
      <c r="B43" s="42" t="s">
        <v>83</v>
      </c>
      <c r="C43" s="43" t="s">
        <v>33</v>
      </c>
      <c r="D43" s="43" t="s">
        <v>84</v>
      </c>
      <c r="E43" s="44">
        <v>25</v>
      </c>
      <c r="F43" s="44">
        <v>25</v>
      </c>
      <c r="G43" s="44">
        <v>25</v>
      </c>
    </row>
    <row r="44" spans="1:7" s="9" customFormat="1" ht="15.75">
      <c r="A44" s="18" t="s">
        <v>89</v>
      </c>
      <c r="B44" s="45" t="s">
        <v>85</v>
      </c>
      <c r="C44" s="45"/>
      <c r="D44" s="45"/>
      <c r="E44" s="46"/>
      <c r="F44" s="46">
        <f>178.6+371.9-12</f>
        <v>538.5</v>
      </c>
      <c r="G44" s="46">
        <f>418+140.5-12</f>
        <v>546.5</v>
      </c>
    </row>
    <row r="45" ht="15.75" customHeight="1">
      <c r="F45" s="8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1" ht="13.5" customHeight="1"/>
  </sheetData>
  <sheetProtection selectLockedCells="1" selectUnlockedCells="1"/>
  <mergeCells count="17">
    <mergeCell ref="E1:G1"/>
    <mergeCell ref="E2:G2"/>
    <mergeCell ref="E3:G3"/>
    <mergeCell ref="E4:G4"/>
    <mergeCell ref="G12:G13"/>
    <mergeCell ref="A11:B11"/>
    <mergeCell ref="A12:A13"/>
    <mergeCell ref="B12:B13"/>
    <mergeCell ref="C12:D13"/>
    <mergeCell ref="E12:E13"/>
    <mergeCell ref="F12:F13"/>
    <mergeCell ref="E5:G5"/>
    <mergeCell ref="D6:G6"/>
    <mergeCell ref="D7:G7"/>
    <mergeCell ref="D8:G8"/>
    <mergeCell ref="A9:G9"/>
    <mergeCell ref="A10:G10"/>
  </mergeCells>
  <printOptions/>
  <pageMargins left="0.984251968503937" right="0.3937007874015748" top="0.3937007874015748" bottom="0.3937007874015748" header="0.5118110236220472" footer="0.5118110236220472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2020-06-22T16:58:29Z</cp:lastPrinted>
  <dcterms:created xsi:type="dcterms:W3CDTF">2017-01-09T03:13:40Z</dcterms:created>
  <dcterms:modified xsi:type="dcterms:W3CDTF">2020-06-25T06:16:47Z</dcterms:modified>
  <cp:category/>
  <cp:version/>
  <cp:contentType/>
  <cp:contentStatus/>
</cp:coreProperties>
</file>