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20" sheetId="1" r:id="rId1"/>
    <sheet name="2021-2022" sheetId="2" r:id="rId2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<sst xmlns="http://schemas.openxmlformats.org/spreadsheetml/2006/main" count="1590" uniqueCount="227">
  <si>
    <t xml:space="preserve">                                    Приложение 7</t>
  </si>
  <si>
    <t xml:space="preserve">                         к решению Марининского сельского</t>
  </si>
  <si>
    <t xml:space="preserve">                                Совета депутатов</t>
  </si>
  <si>
    <t xml:space="preserve">                      от 20.05.2020 № 41-195р</t>
  </si>
  <si>
    <t>Приложение 9</t>
  </si>
  <si>
    <t xml:space="preserve">к  решению Марининского сельского </t>
  </si>
  <si>
    <t>Совета депутатов</t>
  </si>
  <si>
    <t>от 27.12.2019  № 36-181р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</si>
  <si>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2020 год</t>
  </si>
  <si>
    <t>(тыс.руб.)</t>
  </si>
  <si>
    <t>Наименование показателя</t>
  </si>
  <si>
    <t>Сумма на 2020 год</t>
  </si>
  <si>
    <t>Целевая статья</t>
  </si>
  <si>
    <t>Вид расходов</t>
  </si>
  <si>
    <t>раздел-подраздел</t>
  </si>
  <si>
    <t>1</t>
  </si>
  <si>
    <t>2</t>
  </si>
  <si>
    <t>4</t>
  </si>
  <si>
    <t>3</t>
  </si>
  <si>
    <t>5</t>
  </si>
  <si>
    <t>Муниципальная программа «Обеспечение жизнедеятельности муниципального образования Марининский сельсовет»</t>
  </si>
  <si>
    <t>0100000000</t>
  </si>
  <si>
    <t>Подпрограмма «Благоустройство населенных пунктов муниципального образования»</t>
  </si>
  <si>
    <t>0110000000</t>
  </si>
  <si>
    <t>Уличное освещение</t>
  </si>
  <si>
    <t>0110081030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</si>
  <si>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</si>
  <si>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</si>
  <si>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</si>
  <si>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</si>
  <si>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</si>
  <si>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</si>
  <si>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</si>
  <si>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</si>
  <si>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Содержание уличного освещения</t>
  </si>
  <si>
    <t>0110081130</t>
  </si>
  <si>
    <t xml:space="preserve">Закупка товаров, работ,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</si>
  <si>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</si>
  <si>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Мероприятия по благоустройству и озеленению</t>
  </si>
  <si>
    <t>0110081140</t>
  </si>
  <si>
    <t>Реализация прочих мероприятий по благоустройству</t>
  </si>
  <si>
    <t>0110081160</t>
  </si>
  <si>
    <t>Организация, проведение оплачиваемых общественных работ</t>
  </si>
  <si>
    <t>0110083570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</si>
  <si>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</si>
  <si>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</si>
  <si>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Другие вопросы в области здравоохранения</t>
  </si>
  <si>
    <t>0900</t>
  </si>
  <si>
    <t>ЗДРАВООХРАНЕНИЕ</t>
  </si>
  <si>
    <t>0909</t>
  </si>
  <si>
    <t>Софинансирование организации и проведения акарицидной обработки мест массового отдыха населения</t>
  </si>
  <si>
    <t>Подпрограмма  «Ремонт и содержание улично-дорожной сети поселения»</t>
  </si>
  <si>
    <t>0120000000</t>
  </si>
  <si>
    <t>Мероприятия,  cофинансирование на содержание автомобильных дорог общего пользования местного значения за счет средств местного бюджета(за счет акцизов)</t>
  </si>
  <si>
    <t>01200S5080</t>
  </si>
  <si>
    <t>Национальная экономика</t>
  </si>
  <si>
    <t>0400</t>
  </si>
  <si>
    <t>Дорожное хозяйство (дорожные фонды)</t>
  </si>
  <si>
    <t>0409</t>
  </si>
  <si>
    <t>Мероприятия, за счет средтв субсидии на содержание автомобильных дорог общего пользования местного значения за счет средст дорожного фонда Красноярского края</t>
  </si>
  <si>
    <t>Мероприятия,  cофинансирование Софинансирование на капитальный ремонт и ремонт автомобильных дорог общего пользования местного значения (за счет средств акцизов)</t>
  </si>
  <si>
    <t>01200S5090</t>
  </si>
  <si>
    <t>Прочая закупка товаров, работ и услуг</t>
  </si>
  <si>
    <t>Мероприятия, за счет средств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</si>
  <si>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Мероприятия по ремонту и содержанию УДС поселений (за счет акцизов)</t>
  </si>
  <si>
    <t>0120081020</t>
  </si>
  <si>
    <t>Мероприятия на содержание автомобильных дорог общего пользования (за счет собственных средств)</t>
  </si>
  <si>
    <t>0120082030</t>
  </si>
  <si>
    <t>Подпрограмма  «Обеспечение пожарной безопасности на территории муниципального образования»</t>
  </si>
  <si>
    <t>0130000000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</si>
  <si>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</si>
  <si>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0130010490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</si>
  <si>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</si>
  <si>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</si>
  <si>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</si>
  <si>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</si>
  <si>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</si>
  <si>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</si>
  <si>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</si>
  <si>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0130010210</t>
  </si>
  <si>
    <t>0310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</si>
  <si>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</t>
  </si>
  <si>
    <t>0130012210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</si>
  <si>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</si>
  <si>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</si>
  <si>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</si>
  <si>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</si>
  <si>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</si>
  <si>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Подпрограмма «Участие в профилактике терроризма и экстремизма»</t>
  </si>
  <si>
    <t>0140000000</t>
  </si>
  <si>
    <t>Профилактика терроризма и экстремизма</t>
  </si>
  <si>
    <t>0140082050</t>
  </si>
  <si>
    <t>0314</t>
  </si>
  <si>
    <t>Программа Создание условий для развития социальной сферы МО Марининский сельсовет» на 2014- 2019 годы</t>
  </si>
  <si>
    <t>0200000000</t>
  </si>
  <si>
    <t>нет такой</t>
  </si>
  <si>
    <t>Подпрограмма 1 «Поддержка искусства и  народного творчества "</t>
  </si>
  <si>
    <t>0210000000</t>
  </si>
  <si>
    <t xml:space="preserve">Предоставление субсидий бюджетным, автономным
учреждениям и иным некоммерческим организациям
</t>
  </si>
  <si>
    <t>0210080620</t>
  </si>
  <si>
    <t>600</t>
  </si>
  <si>
    <t xml:space="preserve">Субсидии бюджетным учреждениям
</t>
  </si>
  <si>
    <t>610</t>
  </si>
  <si>
    <t>КУЛЬТУРА, КИНЕМАТОГРАФИЯ</t>
  </si>
  <si>
    <t>0800</t>
  </si>
  <si>
    <t>Культура</t>
  </si>
  <si>
    <t>244</t>
  </si>
  <si>
    <t>0801</t>
  </si>
  <si>
    <t>Подпрограмма3 " Пожжержка библиотечного обслуживания населения»</t>
  </si>
  <si>
    <t>0220000000</t>
  </si>
  <si>
    <t>Обеспечение деятельности (оказание услуг) подведомственных учреждений (библиотека)</t>
  </si>
  <si>
    <t>0220080630</t>
  </si>
  <si>
    <t>Предоставление субсидий бюджетным, автономным
учреждениям и иным некоммерческим организациям</t>
  </si>
  <si>
    <t>Муниципальная программа «Развитие  физической культуры и спорта"</t>
  </si>
  <si>
    <t>Обеспечение деятельности подведомственных учреждений</t>
  </si>
  <si>
    <t>0210080630</t>
  </si>
  <si>
    <t>Мероприятия в области спорта и физической культуры,</t>
  </si>
  <si>
    <t>0220080810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</si>
  <si>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</si>
  <si>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</si>
  <si>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</si>
  <si>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</si>
  <si>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Непрограммные направления деятельности администрации Марининского сельсовета</t>
  </si>
  <si>
    <t>9000000000</t>
  </si>
  <si>
    <t>Другие общегосударственные вопросы</t>
  </si>
  <si>
    <t>9010000000</t>
  </si>
  <si>
    <t>Осуществление первичного воинского учета на территориях где отсутствуют военные комиссариаты</t>
  </si>
  <si>
    <t>9010051180</t>
  </si>
  <si>
    <t>Мобилизационная и вневойсковая подготовка</t>
  </si>
  <si>
    <t>Национальная оборона</t>
  </si>
  <si>
    <t>0200</t>
  </si>
  <si>
    <t>Мобилизационная  и вневойсковая подготовка</t>
  </si>
  <si>
    <t>0203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</si>
  <si>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</si>
  <si>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</si>
  <si>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Общегосударственные вопросы</t>
  </si>
  <si>
    <t>0100</t>
  </si>
  <si>
    <t>0113</t>
  </si>
  <si>
    <t>Пенсии муниципальным служащим</t>
  </si>
  <si>
    <t>9010081100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</si>
  <si>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</si>
  <si>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</si>
  <si>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</si>
  <si>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9010086110</t>
  </si>
  <si>
    <t>310</t>
  </si>
  <si>
    <t>Иные пенсии и социальные доплаты к ним</t>
  </si>
  <si>
    <t>Пенсионное обеспечение</t>
  </si>
  <si>
    <t>1000</t>
  </si>
  <si>
    <t>СОЦИАЛЬНАЯ ПОЛИТИКА</t>
  </si>
  <si>
    <t>1001</t>
  </si>
  <si>
    <t>Осуществление юридического обеспечения исполнения полномочий поселения</t>
  </si>
  <si>
    <t>9010083060</t>
  </si>
  <si>
    <t>Межбюджетные трансферты</t>
  </si>
  <si>
    <t>500</t>
  </si>
  <si>
    <t>Иные межбюджетные трансферты</t>
  </si>
  <si>
    <t>540</t>
  </si>
  <si>
    <t>ОБЩЕГОСУДАРСТВЕННЫЕ ВОПРОСЫ</t>
  </si>
  <si>
    <t>Передача полномочий по внешнему муниципальному контролю</t>
  </si>
  <si>
    <t>9010083070</t>
  </si>
  <si>
    <t>Функционирование администрации Марининского сельсовета</t>
  </si>
  <si>
    <t>9040000000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</si>
  <si>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</si>
  <si>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9040010360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</si>
  <si>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</si>
  <si>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</si>
  <si>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</si>
  <si>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9040010490</t>
  </si>
  <si>
    <t xml:space="preserve">Расходы на выплаты персоналу государственных (муниципальных) органов
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</si>
  <si>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</si>
  <si>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</si>
  <si>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Руководство и управление в сфере установленных функция</t>
  </si>
  <si>
    <t>9040080210</t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</si>
  <si>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</si>
  <si>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</t>
  </si>
  <si>
    <t>Иные бюджетные ассигнования</t>
  </si>
  <si>
    <t>800</t>
  </si>
  <si>
    <t xml:space="preserve">Исполнение судебных актов </t>
  </si>
  <si>
    <t>830</t>
  </si>
  <si>
    <t>Уплата налогов, сборов и иных платежей</t>
  </si>
  <si>
    <t>850</t>
  </si>
  <si>
    <t>Финансирование заработной платы работников по новым системам оплаты труда</t>
  </si>
  <si>
    <t>9040080240</t>
  </si>
  <si>
    <t>Непрограмные расходы администрации Марининского сельсовета</t>
  </si>
  <si>
    <t>Мероприни по землеустройству и землепользованию</t>
  </si>
  <si>
    <t>9310000000</t>
  </si>
  <si>
    <t>9310087110</t>
  </si>
  <si>
    <t>9050087110</t>
  </si>
  <si>
    <t>Другие вопросы в области национальной экономики</t>
  </si>
  <si>
    <t>0412</t>
  </si>
  <si>
    <t>Мероприятие по землеустройству и землепользованию</t>
  </si>
  <si>
    <t>9100000000</t>
  </si>
  <si>
    <t>9040087110</t>
  </si>
  <si>
    <t>НАЦИОНАЛЬНАЯ ЭКОНОМИКА</t>
  </si>
  <si>
    <t>Культура (библиотека)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</si>
  <si>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</si>
  <si>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9080000000</t>
  </si>
  <si>
    <t>9080080620</t>
  </si>
  <si>
    <t>Субсидии бюджетным учреждениям</t>
  </si>
  <si>
    <t>Непрограммные расходы  органов исполнительной власти</t>
  </si>
  <si>
    <t>Резервные фонды органов местного самоуправления</t>
  </si>
  <si>
    <t>9130000000</t>
  </si>
  <si>
    <t>9130080110</t>
  </si>
  <si>
    <t>Резервные средства</t>
  </si>
  <si>
    <t>870</t>
  </si>
  <si>
    <t>Резервные фонды</t>
  </si>
  <si>
    <t>0111</t>
  </si>
  <si>
    <t>Функционирование главы местной администрации</t>
  </si>
  <si>
    <t>9300000000</t>
  </si>
  <si>
    <t>Глава местной администрации</t>
  </si>
  <si>
    <t>9300010360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</si>
  <si>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</si>
  <si>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</si>
  <si>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9300080250</t>
  </si>
  <si>
    <t>ВСЕГО:</t>
  </si>
  <si>
    <t>Приложение 8</t>
  </si>
  <si>
    <t>к  решению Марининского сельского</t>
  </si>
  <si>
    <t>от 20.05.2020 № 41-195 р</t>
  </si>
  <si>
    <t>Приложение 10</t>
  </si>
  <si>
    <t xml:space="preserve">к   решению Марининского сельского </t>
  </si>
  <si>
    <t xml:space="preserve">                                                                               от 27.12.2019 № 36-181р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</si>
  <si>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2021 -2022 год</t>
  </si>
  <si>
    <t>Сумма на 2021 год</t>
  </si>
  <si>
    <t>Сумма на 2022 год</t>
  </si>
  <si>
    <t>6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</si>
  <si>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</si>
  <si>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Мероприятия, за счет средтв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</si>
  <si>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Условно утвржденные расходы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</si>
</sst>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0%"/>
    <numFmt numFmtId="168" formatCode="#,##0.00"/>
    <numFmt numFmtId="169" formatCode="0.0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12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right"/>
    </xf>
    <xf numFmtId="164" fontId="1" fillId="0" borderId="0" xfId="0" applyFont="1" applyFill="1" applyBorder="1" applyAlignment="1">
      <alignment horizontal="right"/>
    </xf>
    <xf numFmtId="164" fontId="1" fillId="0" borderId="0" xfId="0" applyFont="1" applyAlignment="1">
      <alignment horizontal="right" vertical="center" wrapText="1"/>
    </xf>
    <xf numFmtId="164" fontId="1" fillId="0" borderId="0" xfId="0" applyFont="1" applyBorder="1" applyAlignment="1">
      <alignment horizontal="right"/>
    </xf>
    <xf numFmtId="164" fontId="2" fillId="0" borderId="0" xfId="0" applyFont="1" applyFill="1" applyAlignment="1">
      <alignment horizontal="right"/>
    </xf>
    <xf numFmtId="164" fontId="3" fillId="0" borderId="0" xfId="20" applyFont="1" applyFill="1" applyBorder="1" applyAlignment="1">
      <alignment horizontal="right" vertical="top" wrapText="1"/>
      <protection/>
    </xf>
    <xf numFmtId="164" fontId="3" fillId="0" borderId="0" xfId="20" applyFont="1" applyFill="1" applyAlignment="1">
      <alignment vertical="top" wrapText="1"/>
      <protection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Font="1" applyBorder="1" applyAlignment="1">
      <alignment wrapText="1"/>
    </xf>
    <xf numFmtId="166" fontId="1" fillId="0" borderId="2" xfId="22" applyNumberFormat="1" applyFont="1" applyFill="1" applyBorder="1" applyAlignment="1">
      <alignment horizontal="left" vertical="top" wrapText="1"/>
      <protection/>
    </xf>
    <xf numFmtId="166" fontId="1" fillId="0" borderId="3" xfId="22" applyNumberFormat="1" applyFont="1" applyFill="1" applyBorder="1" applyAlignment="1">
      <alignment horizontal="left" vertical="top" wrapText="1"/>
      <protection/>
    </xf>
    <xf numFmtId="167" fontId="1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/>
    </xf>
    <xf numFmtId="166" fontId="1" fillId="0" borderId="4" xfId="0" applyNumberFormat="1" applyFont="1" applyBorder="1" applyAlignment="1" applyProtection="1">
      <alignment horizontal="left" vertical="center" wrapText="1"/>
      <protection/>
    </xf>
    <xf numFmtId="166" fontId="1" fillId="0" borderId="5" xfId="0" applyNumberFormat="1" applyFont="1" applyBorder="1" applyAlignment="1" applyProtection="1">
      <alignment horizontal="left" vertical="center" wrapText="1"/>
      <protection/>
    </xf>
    <xf numFmtId="166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Font="1" applyBorder="1" applyAlignment="1">
      <alignment wrapText="1"/>
    </xf>
    <xf numFmtId="166" fontId="1" fillId="0" borderId="7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vertical="top" wrapText="1"/>
    </xf>
    <xf numFmtId="166" fontId="1" fillId="0" borderId="1" xfId="0" applyNumberFormat="1" applyFont="1" applyBorder="1" applyAlignment="1" applyProtection="1">
      <alignment horizontal="center" vertical="top" wrapText="1"/>
      <protection/>
    </xf>
    <xf numFmtId="166" fontId="1" fillId="0" borderId="1" xfId="22" applyNumberFormat="1" applyFont="1" applyBorder="1" applyAlignment="1">
      <alignment horizontal="center" vertical="top"/>
      <protection/>
    </xf>
    <xf numFmtId="164" fontId="1" fillId="0" borderId="0" xfId="0" applyFont="1" applyFill="1" applyAlignment="1">
      <alignment wrapText="1"/>
    </xf>
    <xf numFmtId="166" fontId="1" fillId="0" borderId="8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right" vertical="top" wrapText="1"/>
    </xf>
    <xf numFmtId="164" fontId="1" fillId="0" borderId="2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Font="1" applyAlignment="1">
      <alignment/>
    </xf>
    <xf numFmtId="166" fontId="1" fillId="0" borderId="9" xfId="0" applyNumberFormat="1" applyFont="1" applyFill="1" applyBorder="1" applyAlignment="1">
      <alignment horizontal="left" vertical="top" wrapText="1"/>
    </xf>
    <xf numFmtId="166" fontId="1" fillId="0" borderId="9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left" vertical="top" wrapText="1"/>
    </xf>
    <xf numFmtId="165" fontId="1" fillId="0" borderId="7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6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6" fontId="1" fillId="0" borderId="0" xfId="22" applyNumberFormat="1" applyFont="1" applyAlignment="1">
      <alignment wrapText="1"/>
      <protection/>
    </xf>
    <xf numFmtId="166" fontId="1" fillId="0" borderId="0" xfId="0" applyNumberFormat="1" applyFont="1" applyFill="1" applyBorder="1" applyAlignment="1">
      <alignment horizontal="center" vertical="top" wrapText="1"/>
    </xf>
    <xf numFmtId="166" fontId="1" fillId="0" borderId="10" xfId="22" applyNumberFormat="1" applyFont="1" applyFill="1" applyBorder="1" applyAlignment="1">
      <alignment horizontal="left" vertical="top" wrapText="1"/>
      <protection/>
    </xf>
    <xf numFmtId="166" fontId="1" fillId="0" borderId="11" xfId="0" applyNumberFormat="1" applyFont="1" applyBorder="1" applyAlignment="1" applyProtection="1">
      <alignment horizontal="left" vertical="center" wrapText="1"/>
      <protection/>
    </xf>
    <xf numFmtId="166" fontId="1" fillId="0" borderId="8" xfId="0" applyNumberFormat="1" applyFont="1" applyFill="1" applyBorder="1" applyAlignment="1">
      <alignment horizontal="left" vertical="top" wrapText="1"/>
    </xf>
    <xf numFmtId="166" fontId="1" fillId="0" borderId="11" xfId="21" applyNumberFormat="1" applyFont="1" applyBorder="1" applyAlignment="1" applyProtection="1">
      <alignment horizontal="left" vertical="center" wrapText="1"/>
      <protection/>
    </xf>
    <xf numFmtId="164" fontId="1" fillId="0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5" xfId="21" applyNumberFormat="1" applyFont="1" applyBorder="1" applyAlignment="1" applyProtection="1">
      <alignment horizontal="left" vertical="center" wrapText="1"/>
      <protection/>
    </xf>
    <xf numFmtId="166" fontId="1" fillId="0" borderId="1" xfId="22" applyNumberFormat="1" applyFont="1" applyFill="1" applyBorder="1" applyAlignment="1">
      <alignment horizontal="left" vertical="top" wrapText="1"/>
      <protection/>
    </xf>
    <xf numFmtId="166" fontId="1" fillId="0" borderId="7" xfId="0" applyNumberFormat="1" applyFont="1" applyBorder="1" applyAlignment="1" applyProtection="1">
      <alignment horizontal="center" vertical="top" wrapText="1"/>
      <protection/>
    </xf>
    <xf numFmtId="166" fontId="1" fillId="0" borderId="7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wrapText="1"/>
    </xf>
    <xf numFmtId="164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Alignment="1">
      <alignment horizontal="right" vertical="center" wrapText="1"/>
    </xf>
    <xf numFmtId="164" fontId="4" fillId="0" borderId="0" xfId="0" applyFont="1" applyBorder="1" applyAlignment="1">
      <alignment horizontal="right"/>
    </xf>
    <xf numFmtId="164" fontId="5" fillId="0" borderId="0" xfId="20" applyFont="1" applyFill="1" applyBorder="1" applyAlignment="1">
      <alignment horizontal="center" vertical="top" wrapText="1"/>
      <protection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Font="1" applyBorder="1" applyAlignment="1">
      <alignment wrapText="1"/>
    </xf>
    <xf numFmtId="166" fontId="4" fillId="0" borderId="1" xfId="22" applyNumberFormat="1" applyFont="1" applyFill="1" applyBorder="1" applyAlignment="1">
      <alignment horizontal="left" vertical="top" wrapText="1"/>
      <protection/>
    </xf>
    <xf numFmtId="165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7" fontId="4" fillId="0" borderId="0" xfId="0" applyNumberFormat="1" applyFont="1" applyFill="1" applyAlignment="1">
      <alignment/>
    </xf>
    <xf numFmtId="166" fontId="4" fillId="0" borderId="1" xfId="0" applyNumberFormat="1" applyFont="1" applyBorder="1" applyAlignment="1" applyProtection="1">
      <alignment horizontal="left" vertical="center" wrapText="1"/>
      <protection/>
    </xf>
    <xf numFmtId="165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Border="1" applyAlignment="1" applyProtection="1">
      <alignment horizontal="center" vertical="top" wrapText="1"/>
      <protection/>
    </xf>
    <xf numFmtId="164" fontId="4" fillId="0" borderId="1" xfId="0" applyFont="1" applyFill="1" applyBorder="1" applyAlignment="1">
      <alignment horizontal="right" vertical="top"/>
    </xf>
    <xf numFmtId="164" fontId="4" fillId="0" borderId="1" xfId="0" applyFont="1" applyFill="1" applyBorder="1" applyAlignment="1">
      <alignment vertical="top"/>
    </xf>
    <xf numFmtId="166" fontId="4" fillId="0" borderId="1" xfId="22" applyNumberFormat="1" applyFont="1" applyBorder="1" applyAlignment="1">
      <alignment horizontal="center" vertical="top"/>
      <protection/>
    </xf>
    <xf numFmtId="164" fontId="4" fillId="0" borderId="1" xfId="0" applyFont="1" applyFill="1" applyBorder="1" applyAlignment="1">
      <alignment wrapText="1"/>
    </xf>
    <xf numFmtId="164" fontId="4" fillId="0" borderId="0" xfId="0" applyFont="1" applyAlignment="1">
      <alignment/>
    </xf>
    <xf numFmtId="168" fontId="4" fillId="0" borderId="1" xfId="0" applyNumberFormat="1" applyFont="1" applyFill="1" applyBorder="1" applyAlignment="1">
      <alignment horizontal="right" vertical="top" wrapText="1"/>
    </xf>
    <xf numFmtId="166" fontId="4" fillId="2" borderId="1" xfId="0" applyNumberFormat="1" applyFont="1" applyFill="1" applyBorder="1" applyAlignment="1">
      <alignment horizontal="left" vertical="top" wrapText="1"/>
    </xf>
    <xf numFmtId="169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 wrapText="1"/>
    </xf>
    <xf numFmtId="168" fontId="4" fillId="0" borderId="0" xfId="0" applyNumberFormat="1" applyFont="1" applyFill="1" applyAlignment="1">
      <alignment/>
    </xf>
    <xf numFmtId="166" fontId="4" fillId="0" borderId="1" xfId="22" applyNumberFormat="1" applyFont="1" applyBorder="1" applyAlignment="1">
      <alignment wrapText="1"/>
      <protection/>
    </xf>
    <xf numFmtId="166" fontId="4" fillId="0" borderId="1" xfId="21" applyNumberFormat="1" applyFont="1" applyBorder="1" applyAlignment="1" applyProtection="1">
      <alignment horizontal="left" vertical="center" wrapText="1"/>
      <protection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Роспись расходов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workbookViewId="0" topLeftCell="A254">
      <selection activeCell="E276" sqref="E276"/>
    </sheetView>
  </sheetViews>
  <sheetFormatPr defaultColWidth="9.140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2.7109375" style="2" customWidth="1"/>
    <col min="6" max="6" width="17.28125" style="1" customWidth="1"/>
    <col min="7" max="31" width="15.7109375" style="1" customWidth="1"/>
    <col min="32" max="16384" width="8.8515625" style="1" customWidth="1"/>
  </cols>
  <sheetData>
    <row r="1" spans="1:5" ht="12.75">
      <c r="A1" s="3"/>
      <c r="B1" s="3"/>
      <c r="C1" s="4" t="s">
        <v>0</v>
      </c>
      <c r="D1" s="4"/>
      <c r="E1" s="4"/>
    </row>
    <row r="2" spans="1:5" ht="12.75">
      <c r="A2" s="3"/>
      <c r="B2" s="4" t="s">
        <v>1</v>
      </c>
      <c r="C2" s="4"/>
      <c r="D2" s="4"/>
      <c r="E2" s="4"/>
    </row>
    <row r="3" spans="1:5" ht="12.75">
      <c r="A3" s="3"/>
      <c r="B3" s="3"/>
      <c r="C3" s="4" t="s">
        <v>2</v>
      </c>
      <c r="D3" s="4"/>
      <c r="E3" s="4"/>
    </row>
    <row r="4" spans="1:5" ht="12.75">
      <c r="A4" s="3"/>
      <c r="B4" s="3"/>
      <c r="C4" s="4" t="s">
        <v>3</v>
      </c>
      <c r="D4" s="4"/>
      <c r="E4" s="4"/>
    </row>
    <row r="5" spans="1:5" ht="12.75" hidden="1">
      <c r="A5" s="3"/>
      <c r="B5" s="3"/>
      <c r="C5" s="4"/>
      <c r="D5" s="4"/>
      <c r="E5" s="4"/>
    </row>
    <row r="6" spans="1:6" ht="12.75">
      <c r="A6" s="5"/>
      <c r="B6" s="6" t="s">
        <v>4</v>
      </c>
      <c r="C6" s="6"/>
      <c r="D6" s="6"/>
      <c r="E6" s="6"/>
      <c r="F6" s="7"/>
    </row>
    <row r="7" spans="1:6" ht="9.75" customHeight="1">
      <c r="A7" s="6" t="s">
        <v>5</v>
      </c>
      <c r="B7" s="6"/>
      <c r="C7" s="6"/>
      <c r="D7" s="6"/>
      <c r="E7" s="6"/>
      <c r="F7" s="3"/>
    </row>
    <row r="8" spans="1:6" ht="12.75">
      <c r="A8" s="6" t="s">
        <v>6</v>
      </c>
      <c r="B8" s="6"/>
      <c r="C8" s="6"/>
      <c r="D8" s="6"/>
      <c r="E8" s="6"/>
      <c r="F8" s="3"/>
    </row>
    <row r="9" spans="2:6" ht="13.5" customHeight="1">
      <c r="B9" s="8" t="s">
        <v>7</v>
      </c>
      <c r="C9" s="8"/>
      <c r="D9" s="8"/>
      <c r="E9" s="8"/>
      <c r="F9" s="9"/>
    </row>
    <row r="10" spans="2:5" ht="7.5" customHeight="1" hidden="1">
      <c r="B10" s="10"/>
      <c r="C10" s="10"/>
      <c r="D10" s="10"/>
      <c r="E10" s="10"/>
    </row>
    <row r="11" spans="1:5" ht="33.75" customHeight="1">
      <c r="A11" s="11" t="s">
        <v>8</v>
      </c>
      <c r="B11" s="11"/>
      <c r="C11" s="11"/>
      <c r="D11" s="11"/>
      <c r="E11" s="11"/>
    </row>
    <row r="12" spans="1:5" ht="12.75">
      <c r="A12" s="12"/>
      <c r="D12" s="13"/>
      <c r="E12" s="14" t="s">
        <v>9</v>
      </c>
    </row>
    <row r="13" spans="1:6" ht="13.5" customHeight="1">
      <c r="A13" s="15" t="s">
        <v>10</v>
      </c>
      <c r="B13" s="16"/>
      <c r="C13" s="16"/>
      <c r="D13" s="16"/>
      <c r="E13" s="17" t="s">
        <v>11</v>
      </c>
      <c r="F13" s="18"/>
    </row>
    <row r="14" spans="1:6" ht="12.75">
      <c r="A14" s="15"/>
      <c r="B14" s="15" t="s">
        <v>12</v>
      </c>
      <c r="C14" s="15" t="s">
        <v>13</v>
      </c>
      <c r="D14" s="15" t="s">
        <v>14</v>
      </c>
      <c r="E14" s="17"/>
      <c r="F14" s="18"/>
    </row>
    <row r="15" spans="1:6" ht="12.75">
      <c r="A15" s="19" t="s">
        <v>15</v>
      </c>
      <c r="B15" s="19" t="s">
        <v>16</v>
      </c>
      <c r="C15" s="19" t="s">
        <v>17</v>
      </c>
      <c r="D15" s="19" t="s">
        <v>18</v>
      </c>
      <c r="E15" s="20" t="s">
        <v>19</v>
      </c>
      <c r="F15" s="18"/>
    </row>
    <row r="16" spans="1:6" ht="12.75">
      <c r="A16" s="21" t="s">
        <v>20</v>
      </c>
      <c r="B16" s="22" t="s">
        <v>21</v>
      </c>
      <c r="C16" s="22"/>
      <c r="D16" s="22"/>
      <c r="E16" s="23">
        <f>E17+E59+E95+E126</f>
        <v>3924.7560000000003</v>
      </c>
      <c r="F16" s="2"/>
    </row>
    <row r="17" spans="1:6" ht="27" customHeight="1">
      <c r="A17" s="24" t="s">
        <v>22</v>
      </c>
      <c r="B17" s="22" t="s">
        <v>23</v>
      </c>
      <c r="C17" s="22"/>
      <c r="D17" s="22"/>
      <c r="E17" s="23">
        <f>E18+E38+E43+E48+E53+E33</f>
        <v>318.65</v>
      </c>
      <c r="F17" s="2"/>
    </row>
    <row r="18" spans="1:5" ht="12.75">
      <c r="A18" s="24" t="s">
        <v>24</v>
      </c>
      <c r="B18" s="22" t="s">
        <v>25</v>
      </c>
      <c r="C18" s="22"/>
      <c r="D18" s="22"/>
      <c r="E18" s="23">
        <f>E20</f>
        <v>263.4</v>
      </c>
    </row>
    <row r="19" spans="1:5" ht="12.75">
      <c r="A19" s="25" t="s">
        <v>26</v>
      </c>
      <c r="B19" s="22" t="s">
        <v>25</v>
      </c>
      <c r="C19" s="22" t="s">
        <v>27</v>
      </c>
      <c r="D19" s="22"/>
      <c r="E19" s="23">
        <f>E20</f>
        <v>263.4</v>
      </c>
    </row>
    <row r="20" spans="1:5" ht="25.5" customHeight="1">
      <c r="A20" s="26" t="s">
        <v>28</v>
      </c>
      <c r="B20" s="22" t="s">
        <v>25</v>
      </c>
      <c r="C20" s="22" t="s">
        <v>29</v>
      </c>
      <c r="D20" s="22"/>
      <c r="E20" s="23">
        <f>E21</f>
        <v>263.4</v>
      </c>
    </row>
    <row r="21" spans="1:5" ht="12.75">
      <c r="A21" s="21" t="s">
        <v>30</v>
      </c>
      <c r="B21" s="22" t="s">
        <v>25</v>
      </c>
      <c r="C21" s="22" t="s">
        <v>29</v>
      </c>
      <c r="D21" s="22" t="s">
        <v>31</v>
      </c>
      <c r="E21" s="23">
        <f>E22</f>
        <v>263.4</v>
      </c>
    </row>
    <row r="22" spans="1:5" ht="12.75">
      <c r="A22" s="21" t="s">
        <v>32</v>
      </c>
      <c r="B22" s="22" t="s">
        <v>25</v>
      </c>
      <c r="C22" s="22" t="s">
        <v>29</v>
      </c>
      <c r="D22" s="22" t="s">
        <v>33</v>
      </c>
      <c r="E22" s="23">
        <v>263.4</v>
      </c>
    </row>
    <row r="23" spans="1:5" ht="12.75" hidden="1">
      <c r="A23" s="21" t="s">
        <v>34</v>
      </c>
      <c r="B23" s="22" t="s">
        <v>35</v>
      </c>
      <c r="C23" s="22"/>
      <c r="D23" s="22"/>
      <c r="E23" s="23">
        <f>E25</f>
        <v>0</v>
      </c>
    </row>
    <row r="24" spans="1:8" ht="12.75" hidden="1">
      <c r="A24" s="21" t="s">
        <v>36</v>
      </c>
      <c r="B24" s="22" t="s">
        <v>35</v>
      </c>
      <c r="C24" s="22"/>
      <c r="D24" s="22"/>
      <c r="E24" s="23">
        <f>E25</f>
        <v>0</v>
      </c>
      <c r="H24" s="27"/>
    </row>
    <row r="25" spans="1:8" ht="12.75" hidden="1">
      <c r="A25" s="21" t="s">
        <v>37</v>
      </c>
      <c r="B25" s="22" t="s">
        <v>35</v>
      </c>
      <c r="C25" s="22" t="s">
        <v>29</v>
      </c>
      <c r="D25" s="28"/>
      <c r="E25" s="23">
        <v>0</v>
      </c>
      <c r="H25" s="27"/>
    </row>
    <row r="26" spans="1:8" ht="12.75" hidden="1">
      <c r="A26" s="21" t="s">
        <v>30</v>
      </c>
      <c r="B26" s="22" t="s">
        <v>35</v>
      </c>
      <c r="C26" s="22" t="s">
        <v>29</v>
      </c>
      <c r="D26" s="22" t="s">
        <v>31</v>
      </c>
      <c r="E26" s="23">
        <f>E27</f>
        <v>0</v>
      </c>
      <c r="H26" s="27"/>
    </row>
    <row r="27" spans="1:8" ht="12.75" hidden="1">
      <c r="A27" s="21" t="s">
        <v>32</v>
      </c>
      <c r="B27" s="22" t="s">
        <v>35</v>
      </c>
      <c r="C27" s="22" t="s">
        <v>29</v>
      </c>
      <c r="D27" s="22" t="s">
        <v>33</v>
      </c>
      <c r="E27" s="23">
        <v>0</v>
      </c>
      <c r="H27" s="27"/>
    </row>
    <row r="28" spans="1:8" ht="12.75" hidden="1">
      <c r="A28" s="21" t="s">
        <v>38</v>
      </c>
      <c r="B28" s="22" t="s">
        <v>39</v>
      </c>
      <c r="C28" s="22"/>
      <c r="D28" s="22"/>
      <c r="E28" s="23">
        <f>E30</f>
        <v>0</v>
      </c>
      <c r="H28" s="27"/>
    </row>
    <row r="29" spans="1:8" ht="12.75" hidden="1">
      <c r="A29" s="21" t="s">
        <v>36</v>
      </c>
      <c r="B29" s="22" t="s">
        <v>39</v>
      </c>
      <c r="C29" s="22" t="s">
        <v>27</v>
      </c>
      <c r="D29" s="22"/>
      <c r="E29" s="23">
        <f>E30</f>
        <v>0</v>
      </c>
      <c r="H29" s="27"/>
    </row>
    <row r="30" spans="1:8" ht="12.75" hidden="1">
      <c r="A30" s="21" t="s">
        <v>37</v>
      </c>
      <c r="B30" s="22" t="s">
        <v>39</v>
      </c>
      <c r="C30" s="22" t="s">
        <v>29</v>
      </c>
      <c r="D30" s="22"/>
      <c r="E30" s="23">
        <f>E31</f>
        <v>0</v>
      </c>
      <c r="H30" s="27"/>
    </row>
    <row r="31" spans="1:8" ht="12.75" hidden="1">
      <c r="A31" s="21" t="s">
        <v>30</v>
      </c>
      <c r="B31" s="22" t="s">
        <v>39</v>
      </c>
      <c r="C31" s="22" t="s">
        <v>29</v>
      </c>
      <c r="D31" s="22" t="s">
        <v>31</v>
      </c>
      <c r="E31" s="23">
        <f>E32</f>
        <v>0</v>
      </c>
      <c r="H31" s="27"/>
    </row>
    <row r="32" spans="1:8" ht="12.75" hidden="1">
      <c r="A32" s="21" t="s">
        <v>32</v>
      </c>
      <c r="B32" s="22" t="s">
        <v>39</v>
      </c>
      <c r="C32" s="22" t="s">
        <v>29</v>
      </c>
      <c r="D32" s="22" t="s">
        <v>33</v>
      </c>
      <c r="E32" s="23">
        <v>0</v>
      </c>
      <c r="H32" s="27"/>
    </row>
    <row r="33" spans="1:8" ht="12.75" hidden="1">
      <c r="A33" s="29" t="s">
        <v>34</v>
      </c>
      <c r="B33" s="22" t="s">
        <v>35</v>
      </c>
      <c r="C33" s="22"/>
      <c r="D33" s="22"/>
      <c r="E33" s="23">
        <f>E34</f>
        <v>0</v>
      </c>
      <c r="H33" s="27"/>
    </row>
    <row r="34" spans="1:8" ht="12.75" hidden="1">
      <c r="A34" s="25" t="s">
        <v>26</v>
      </c>
      <c r="B34" s="22" t="s">
        <v>35</v>
      </c>
      <c r="C34" s="22" t="s">
        <v>27</v>
      </c>
      <c r="D34" s="22"/>
      <c r="E34" s="23">
        <f>E35</f>
        <v>0</v>
      </c>
      <c r="H34" s="27"/>
    </row>
    <row r="35" spans="1:8" ht="12.75" hidden="1">
      <c r="A35" s="26" t="s">
        <v>28</v>
      </c>
      <c r="B35" s="22" t="s">
        <v>35</v>
      </c>
      <c r="C35" s="22" t="s">
        <v>29</v>
      </c>
      <c r="D35" s="22"/>
      <c r="E35" s="23">
        <f>E36</f>
        <v>0</v>
      </c>
      <c r="H35" s="27"/>
    </row>
    <row r="36" spans="1:8" ht="12.75" hidden="1">
      <c r="A36" s="21" t="s">
        <v>30</v>
      </c>
      <c r="B36" s="22" t="s">
        <v>35</v>
      </c>
      <c r="C36" s="22" t="s">
        <v>29</v>
      </c>
      <c r="D36" s="22" t="s">
        <v>31</v>
      </c>
      <c r="E36" s="23">
        <f>E37</f>
        <v>0</v>
      </c>
      <c r="H36" s="27"/>
    </row>
    <row r="37" spans="1:8" ht="12.75" hidden="1">
      <c r="A37" s="21" t="s">
        <v>32</v>
      </c>
      <c r="B37" s="22" t="s">
        <v>35</v>
      </c>
      <c r="C37" s="22" t="s">
        <v>29</v>
      </c>
      <c r="D37" s="22" t="s">
        <v>33</v>
      </c>
      <c r="E37" s="23">
        <v>0</v>
      </c>
      <c r="H37" s="27"/>
    </row>
    <row r="38" spans="1:8" ht="12.75">
      <c r="A38" s="29" t="s">
        <v>40</v>
      </c>
      <c r="B38" s="22" t="s">
        <v>41</v>
      </c>
      <c r="C38" s="22"/>
      <c r="D38" s="22"/>
      <c r="E38" s="23">
        <f>E39</f>
        <v>33.2</v>
      </c>
      <c r="H38" s="27"/>
    </row>
    <row r="39" spans="1:8" ht="12.75">
      <c r="A39" s="25" t="s">
        <v>26</v>
      </c>
      <c r="B39" s="22" t="s">
        <v>41</v>
      </c>
      <c r="C39" s="22" t="s">
        <v>27</v>
      </c>
      <c r="D39" s="22"/>
      <c r="E39" s="23">
        <f>E40</f>
        <v>33.2</v>
      </c>
      <c r="H39" s="27"/>
    </row>
    <row r="40" spans="1:8" ht="26.25" customHeight="1">
      <c r="A40" s="26" t="s">
        <v>28</v>
      </c>
      <c r="B40" s="22" t="s">
        <v>41</v>
      </c>
      <c r="C40" s="22" t="s">
        <v>29</v>
      </c>
      <c r="D40" s="22"/>
      <c r="E40" s="23">
        <v>33.2</v>
      </c>
      <c r="H40" s="27"/>
    </row>
    <row r="41" spans="1:8" ht="12.75" hidden="1">
      <c r="A41" s="21" t="s">
        <v>30</v>
      </c>
      <c r="B41" s="22" t="s">
        <v>25</v>
      </c>
      <c r="C41" s="22" t="s">
        <v>29</v>
      </c>
      <c r="D41" s="22" t="s">
        <v>31</v>
      </c>
      <c r="E41" s="23">
        <f>E42</f>
        <v>0</v>
      </c>
      <c r="H41" s="27"/>
    </row>
    <row r="42" spans="1:8" ht="12.75" hidden="1">
      <c r="A42" s="21" t="s">
        <v>32</v>
      </c>
      <c r="B42" s="22" t="s">
        <v>25</v>
      </c>
      <c r="C42" s="22" t="s">
        <v>29</v>
      </c>
      <c r="D42" s="22" t="s">
        <v>33</v>
      </c>
      <c r="E42" s="23">
        <v>0</v>
      </c>
      <c r="H42" s="27"/>
    </row>
    <row r="43" spans="1:8" ht="12.75" hidden="1">
      <c r="A43" s="29" t="s">
        <v>42</v>
      </c>
      <c r="B43" s="22" t="s">
        <v>43</v>
      </c>
      <c r="C43" s="22"/>
      <c r="D43" s="22"/>
      <c r="E43" s="23">
        <f>E44</f>
        <v>0</v>
      </c>
      <c r="H43" s="27"/>
    </row>
    <row r="44" spans="1:8" ht="12.75" hidden="1">
      <c r="A44" s="25" t="s">
        <v>26</v>
      </c>
      <c r="B44" s="22" t="s">
        <v>43</v>
      </c>
      <c r="C44" s="22" t="s">
        <v>27</v>
      </c>
      <c r="D44" s="22"/>
      <c r="E44" s="23">
        <f>E45</f>
        <v>0</v>
      </c>
      <c r="H44" s="27"/>
    </row>
    <row r="45" spans="1:8" ht="12.75" hidden="1">
      <c r="A45" s="26" t="s">
        <v>28</v>
      </c>
      <c r="B45" s="22" t="s">
        <v>43</v>
      </c>
      <c r="C45" s="22" t="s">
        <v>29</v>
      </c>
      <c r="D45" s="22"/>
      <c r="E45" s="23">
        <f>E46</f>
        <v>0</v>
      </c>
      <c r="H45" s="27"/>
    </row>
    <row r="46" spans="1:8" ht="12.75" hidden="1">
      <c r="A46" s="21" t="s">
        <v>30</v>
      </c>
      <c r="B46" s="22" t="s">
        <v>43</v>
      </c>
      <c r="C46" s="22" t="s">
        <v>29</v>
      </c>
      <c r="D46" s="22" t="s">
        <v>31</v>
      </c>
      <c r="E46" s="23">
        <f>E47</f>
        <v>0</v>
      </c>
      <c r="H46" s="27"/>
    </row>
    <row r="47" spans="1:8" ht="12.75" hidden="1">
      <c r="A47" s="21" t="s">
        <v>32</v>
      </c>
      <c r="B47" s="22" t="s">
        <v>43</v>
      </c>
      <c r="C47" s="22" t="s">
        <v>29</v>
      </c>
      <c r="D47" s="22" t="s">
        <v>33</v>
      </c>
      <c r="E47" s="23">
        <v>0</v>
      </c>
      <c r="H47" s="27"/>
    </row>
    <row r="48" spans="1:8" ht="12.75">
      <c r="A48" s="30" t="s">
        <v>44</v>
      </c>
      <c r="B48" s="22" t="s">
        <v>45</v>
      </c>
      <c r="C48" s="22"/>
      <c r="D48" s="22"/>
      <c r="E48" s="23">
        <f>E49</f>
        <v>22.05</v>
      </c>
      <c r="H48" s="27"/>
    </row>
    <row r="49" spans="1:8" ht="25.5" customHeight="1">
      <c r="A49" s="25" t="s">
        <v>26</v>
      </c>
      <c r="B49" s="22" t="s">
        <v>45</v>
      </c>
      <c r="C49" s="22" t="s">
        <v>27</v>
      </c>
      <c r="D49" s="22"/>
      <c r="E49" s="23">
        <f>E50</f>
        <v>22.05</v>
      </c>
      <c r="H49" s="27"/>
    </row>
    <row r="50" spans="1:8" ht="12.75">
      <c r="A50" s="26" t="s">
        <v>28</v>
      </c>
      <c r="B50" s="22" t="s">
        <v>45</v>
      </c>
      <c r="C50" s="22" t="s">
        <v>29</v>
      </c>
      <c r="D50" s="22"/>
      <c r="E50" s="23">
        <f>E51</f>
        <v>22.05</v>
      </c>
      <c r="H50" s="27"/>
    </row>
    <row r="51" spans="1:8" ht="12.75">
      <c r="A51" s="21" t="s">
        <v>46</v>
      </c>
      <c r="B51" s="22" t="s">
        <v>45</v>
      </c>
      <c r="C51" s="22" t="s">
        <v>29</v>
      </c>
      <c r="D51" s="22" t="s">
        <v>47</v>
      </c>
      <c r="E51" s="23">
        <f>E52</f>
        <v>22.05</v>
      </c>
      <c r="H51" s="27"/>
    </row>
    <row r="52" spans="1:8" ht="16.5" customHeight="1">
      <c r="A52" s="21" t="s">
        <v>48</v>
      </c>
      <c r="B52" s="22" t="s">
        <v>45</v>
      </c>
      <c r="C52" s="22" t="s">
        <v>29</v>
      </c>
      <c r="D52" s="22" t="s">
        <v>49</v>
      </c>
      <c r="E52" s="23">
        <v>22.05</v>
      </c>
      <c r="H52" s="27"/>
    </row>
    <row r="53" spans="1:8" ht="12.75" hidden="1">
      <c r="A53" s="30" t="s">
        <v>50</v>
      </c>
      <c r="B53" s="22" t="s">
        <v>45</v>
      </c>
      <c r="C53" s="22"/>
      <c r="D53" s="22"/>
      <c r="E53" s="23">
        <f>E54</f>
        <v>0</v>
      </c>
      <c r="H53" s="27"/>
    </row>
    <row r="54" spans="1:8" ht="12.75" hidden="1">
      <c r="A54" s="25" t="s">
        <v>26</v>
      </c>
      <c r="B54" s="22" t="s">
        <v>45</v>
      </c>
      <c r="C54" s="22" t="s">
        <v>27</v>
      </c>
      <c r="D54" s="22"/>
      <c r="E54" s="23">
        <f>E55</f>
        <v>0</v>
      </c>
      <c r="H54" s="27"/>
    </row>
    <row r="55" spans="1:8" ht="12.75" hidden="1">
      <c r="A55" s="26" t="s">
        <v>28</v>
      </c>
      <c r="B55" s="22" t="s">
        <v>45</v>
      </c>
      <c r="C55" s="22" t="s">
        <v>29</v>
      </c>
      <c r="D55" s="22"/>
      <c r="E55" s="23">
        <f>E56</f>
        <v>0</v>
      </c>
      <c r="H55" s="27"/>
    </row>
    <row r="56" spans="1:8" ht="12.75" hidden="1">
      <c r="A56" s="21" t="s">
        <v>46</v>
      </c>
      <c r="B56" s="22" t="s">
        <v>45</v>
      </c>
      <c r="C56" s="31" t="s">
        <v>29</v>
      </c>
      <c r="D56" s="22" t="s">
        <v>47</v>
      </c>
      <c r="E56" s="23">
        <f>E57</f>
        <v>0</v>
      </c>
      <c r="H56" s="27"/>
    </row>
    <row r="57" spans="1:8" ht="12.75" hidden="1">
      <c r="A57" s="21" t="s">
        <v>48</v>
      </c>
      <c r="B57" s="22" t="s">
        <v>45</v>
      </c>
      <c r="C57" s="31" t="s">
        <v>29</v>
      </c>
      <c r="D57" s="22" t="s">
        <v>49</v>
      </c>
      <c r="E57" s="23">
        <v>0</v>
      </c>
      <c r="H57" s="27"/>
    </row>
    <row r="58" spans="1:8" ht="12.75" hidden="1">
      <c r="A58" s="21"/>
      <c r="B58" s="22"/>
      <c r="C58" s="31"/>
      <c r="D58" s="22"/>
      <c r="E58" s="23"/>
      <c r="H58" s="27"/>
    </row>
    <row r="59" spans="1:6" ht="27" customHeight="1">
      <c r="A59" s="32" t="s">
        <v>51</v>
      </c>
      <c r="B59" s="33" t="s">
        <v>52</v>
      </c>
      <c r="C59" s="22"/>
      <c r="D59" s="22"/>
      <c r="E59" s="34">
        <f>E60+E65+E70+E80+E85+E90+E75</f>
        <v>2079.176</v>
      </c>
      <c r="F59" s="2"/>
    </row>
    <row r="60" spans="1:5" ht="27" customHeight="1" hidden="1">
      <c r="A60" s="21" t="s">
        <v>53</v>
      </c>
      <c r="B60" s="35" t="s">
        <v>54</v>
      </c>
      <c r="C60" s="15"/>
      <c r="D60" s="22"/>
      <c r="E60" s="34">
        <f>E62</f>
        <v>0</v>
      </c>
    </row>
    <row r="61" spans="1:5" ht="27" customHeight="1" hidden="1">
      <c r="A61" s="25" t="s">
        <v>26</v>
      </c>
      <c r="B61" s="35" t="s">
        <v>54</v>
      </c>
      <c r="C61" s="22" t="s">
        <v>27</v>
      </c>
      <c r="D61" s="28"/>
      <c r="E61" s="34">
        <f>E62</f>
        <v>0</v>
      </c>
    </row>
    <row r="62" spans="1:5" ht="27" customHeight="1" hidden="1">
      <c r="A62" s="26" t="s">
        <v>28</v>
      </c>
      <c r="B62" s="35" t="s">
        <v>54</v>
      </c>
      <c r="C62" s="22" t="s">
        <v>29</v>
      </c>
      <c r="D62" s="28"/>
      <c r="E62" s="34">
        <f>E63</f>
        <v>0</v>
      </c>
    </row>
    <row r="63" spans="1:5" ht="27" customHeight="1" hidden="1">
      <c r="A63" s="21" t="s">
        <v>55</v>
      </c>
      <c r="B63" s="35" t="s">
        <v>54</v>
      </c>
      <c r="C63" s="22" t="s">
        <v>29</v>
      </c>
      <c r="D63" s="22" t="s">
        <v>56</v>
      </c>
      <c r="E63" s="34">
        <f>E64</f>
        <v>0</v>
      </c>
    </row>
    <row r="64" spans="1:5" ht="27" customHeight="1" hidden="1">
      <c r="A64" s="21" t="s">
        <v>57</v>
      </c>
      <c r="B64" s="35" t="s">
        <v>54</v>
      </c>
      <c r="C64" s="22" t="s">
        <v>29</v>
      </c>
      <c r="D64" s="22" t="s">
        <v>58</v>
      </c>
      <c r="E64" s="34">
        <v>0</v>
      </c>
    </row>
    <row r="65" spans="1:5" ht="27" customHeight="1" hidden="1">
      <c r="A65" s="21" t="s">
        <v>59</v>
      </c>
      <c r="B65" s="35" t="s">
        <v>54</v>
      </c>
      <c r="C65" s="15"/>
      <c r="D65" s="22"/>
      <c r="E65" s="34">
        <f>E67</f>
        <v>0</v>
      </c>
    </row>
    <row r="66" spans="1:5" ht="27" customHeight="1" hidden="1">
      <c r="A66" s="25" t="s">
        <v>26</v>
      </c>
      <c r="B66" s="35" t="s">
        <v>54</v>
      </c>
      <c r="C66" s="22" t="s">
        <v>27</v>
      </c>
      <c r="D66" s="28"/>
      <c r="E66" s="34">
        <f>E67</f>
        <v>0</v>
      </c>
    </row>
    <row r="67" spans="1:5" ht="47.25" customHeight="1" hidden="1">
      <c r="A67" s="26" t="s">
        <v>28</v>
      </c>
      <c r="B67" s="35" t="s">
        <v>54</v>
      </c>
      <c r="C67" s="22" t="s">
        <v>29</v>
      </c>
      <c r="D67" s="28"/>
      <c r="E67" s="34">
        <f>E68</f>
        <v>0</v>
      </c>
    </row>
    <row r="68" spans="1:5" ht="27" customHeight="1" hidden="1">
      <c r="A68" s="21" t="s">
        <v>55</v>
      </c>
      <c r="B68" s="35" t="s">
        <v>54</v>
      </c>
      <c r="C68" s="22" t="s">
        <v>29</v>
      </c>
      <c r="D68" s="22" t="s">
        <v>56</v>
      </c>
      <c r="E68" s="34">
        <f>E69</f>
        <v>0</v>
      </c>
    </row>
    <row r="69" spans="1:5" ht="27" customHeight="1" hidden="1">
      <c r="A69" s="21" t="s">
        <v>57</v>
      </c>
      <c r="B69" s="35" t="s">
        <v>54</v>
      </c>
      <c r="C69" s="22" t="s">
        <v>29</v>
      </c>
      <c r="D69" s="22" t="s">
        <v>58</v>
      </c>
      <c r="E69" s="34">
        <v>0</v>
      </c>
    </row>
    <row r="70" spans="1:5" ht="55.5" customHeight="1" hidden="1">
      <c r="A70" s="21" t="s">
        <v>60</v>
      </c>
      <c r="B70" s="35" t="s">
        <v>61</v>
      </c>
      <c r="C70" s="15"/>
      <c r="D70" s="22"/>
      <c r="E70" s="34">
        <f>E72</f>
        <v>0</v>
      </c>
    </row>
    <row r="71" spans="1:5" ht="32.25" customHeight="1" hidden="1">
      <c r="A71" s="25" t="s">
        <v>26</v>
      </c>
      <c r="B71" s="35" t="s">
        <v>61</v>
      </c>
      <c r="C71" s="22" t="s">
        <v>27</v>
      </c>
      <c r="D71" s="28"/>
      <c r="E71" s="34">
        <f>E72</f>
        <v>0</v>
      </c>
    </row>
    <row r="72" spans="1:5" ht="39.75" customHeight="1" hidden="1">
      <c r="A72" s="26" t="s">
        <v>28</v>
      </c>
      <c r="B72" s="35" t="s">
        <v>61</v>
      </c>
      <c r="C72" s="22" t="s">
        <v>29</v>
      </c>
      <c r="D72" s="28"/>
      <c r="E72" s="34">
        <f>E73</f>
        <v>0</v>
      </c>
    </row>
    <row r="73" spans="1:5" ht="26.25" customHeight="1" hidden="1">
      <c r="A73" s="21" t="s">
        <v>55</v>
      </c>
      <c r="B73" s="35" t="s">
        <v>61</v>
      </c>
      <c r="C73" s="22" t="s">
        <v>29</v>
      </c>
      <c r="D73" s="22" t="s">
        <v>56</v>
      </c>
      <c r="E73" s="34">
        <f>E74</f>
        <v>0</v>
      </c>
    </row>
    <row r="74" spans="1:5" ht="26.25" customHeight="1" hidden="1">
      <c r="A74" s="21" t="s">
        <v>57</v>
      </c>
      <c r="B74" s="35" t="s">
        <v>61</v>
      </c>
      <c r="C74" s="22" t="s">
        <v>29</v>
      </c>
      <c r="D74" s="22" t="s">
        <v>58</v>
      </c>
      <c r="E74" s="34">
        <v>0</v>
      </c>
    </row>
    <row r="75" spans="1:5" ht="14.25" customHeight="1">
      <c r="A75" s="21" t="s">
        <v>62</v>
      </c>
      <c r="B75" s="35" t="s">
        <v>54</v>
      </c>
      <c r="C75" s="22"/>
      <c r="D75" s="22"/>
      <c r="E75" s="34">
        <f>E76</f>
        <v>362.296</v>
      </c>
    </row>
    <row r="76" spans="1:5" ht="26.25" customHeight="1">
      <c r="A76" s="21" t="s">
        <v>26</v>
      </c>
      <c r="B76" s="35" t="s">
        <v>54</v>
      </c>
      <c r="C76" s="22" t="s">
        <v>27</v>
      </c>
      <c r="D76" s="22"/>
      <c r="E76" s="34">
        <f>E77</f>
        <v>362.296</v>
      </c>
    </row>
    <row r="77" spans="1:5" ht="26.25" customHeight="1">
      <c r="A77" s="21" t="s">
        <v>28</v>
      </c>
      <c r="B77" s="35" t="s">
        <v>54</v>
      </c>
      <c r="C77" s="22" t="s">
        <v>29</v>
      </c>
      <c r="D77" s="22"/>
      <c r="E77" s="34">
        <f>E78</f>
        <v>362.296</v>
      </c>
    </row>
    <row r="78" spans="1:5" ht="13.5" customHeight="1">
      <c r="A78" s="21" t="s">
        <v>55</v>
      </c>
      <c r="B78" s="35" t="s">
        <v>54</v>
      </c>
      <c r="C78" s="22" t="s">
        <v>29</v>
      </c>
      <c r="D78" s="22" t="s">
        <v>56</v>
      </c>
      <c r="E78" s="34">
        <f>E79</f>
        <v>362.296</v>
      </c>
    </row>
    <row r="79" spans="1:5" ht="14.25" customHeight="1">
      <c r="A79" s="21" t="s">
        <v>57</v>
      </c>
      <c r="B79" s="35" t="s">
        <v>54</v>
      </c>
      <c r="C79" s="22" t="s">
        <v>29</v>
      </c>
      <c r="D79" s="22" t="s">
        <v>58</v>
      </c>
      <c r="E79" s="34">
        <f>358+4.296</f>
        <v>362.296</v>
      </c>
    </row>
    <row r="80" spans="1:5" ht="51.75" customHeight="1">
      <c r="A80" s="21" t="s">
        <v>63</v>
      </c>
      <c r="B80" s="35" t="s">
        <v>61</v>
      </c>
      <c r="C80" s="15"/>
      <c r="D80" s="22"/>
      <c r="E80" s="34">
        <f>E82</f>
        <v>1445.14</v>
      </c>
    </row>
    <row r="81" spans="1:5" ht="26.25" customHeight="1">
      <c r="A81" s="25" t="s">
        <v>26</v>
      </c>
      <c r="B81" s="35" t="s">
        <v>61</v>
      </c>
      <c r="C81" s="22" t="s">
        <v>27</v>
      </c>
      <c r="D81" s="28"/>
      <c r="E81" s="34">
        <f>E82</f>
        <v>1445.14</v>
      </c>
    </row>
    <row r="82" spans="1:5" ht="37.5" customHeight="1">
      <c r="A82" s="26" t="s">
        <v>28</v>
      </c>
      <c r="B82" s="35" t="s">
        <v>61</v>
      </c>
      <c r="C82" s="22" t="s">
        <v>29</v>
      </c>
      <c r="D82" s="28"/>
      <c r="E82" s="34">
        <f>E83</f>
        <v>1445.14</v>
      </c>
    </row>
    <row r="83" spans="1:5" ht="12.75" customHeight="1">
      <c r="A83" s="21" t="s">
        <v>55</v>
      </c>
      <c r="B83" s="35" t="s">
        <v>61</v>
      </c>
      <c r="C83" s="22" t="s">
        <v>29</v>
      </c>
      <c r="D83" s="22" t="s">
        <v>56</v>
      </c>
      <c r="E83" s="34">
        <f>E84</f>
        <v>1445.14</v>
      </c>
    </row>
    <row r="84" spans="1:5" ht="26.25" customHeight="1">
      <c r="A84" s="21" t="s">
        <v>57</v>
      </c>
      <c r="B84" s="35" t="s">
        <v>61</v>
      </c>
      <c r="C84" s="22" t="s">
        <v>29</v>
      </c>
      <c r="D84" s="22" t="s">
        <v>58</v>
      </c>
      <c r="E84" s="34">
        <v>1445.14</v>
      </c>
    </row>
    <row r="85" spans="1:5" ht="26.25" customHeight="1">
      <c r="A85" s="21" t="s">
        <v>64</v>
      </c>
      <c r="B85" s="22" t="s">
        <v>65</v>
      </c>
      <c r="C85" s="15"/>
      <c r="D85" s="22"/>
      <c r="E85" s="34">
        <f>E87</f>
        <v>271.73999999999995</v>
      </c>
    </row>
    <row r="86" spans="1:5" ht="26.25" customHeight="1">
      <c r="A86" s="25" t="s">
        <v>26</v>
      </c>
      <c r="B86" s="22" t="s">
        <v>65</v>
      </c>
      <c r="C86" s="22" t="s">
        <v>27</v>
      </c>
      <c r="D86" s="28"/>
      <c r="E86" s="34">
        <f>E87</f>
        <v>271.73999999999995</v>
      </c>
    </row>
    <row r="87" spans="1:5" ht="27" customHeight="1">
      <c r="A87" s="26" t="s">
        <v>28</v>
      </c>
      <c r="B87" s="22" t="s">
        <v>65</v>
      </c>
      <c r="C87" s="22" t="s">
        <v>29</v>
      </c>
      <c r="D87" s="28"/>
      <c r="E87" s="34">
        <f>E88</f>
        <v>271.73999999999995</v>
      </c>
    </row>
    <row r="88" spans="1:5" ht="12.75" customHeight="1">
      <c r="A88" s="21" t="s">
        <v>55</v>
      </c>
      <c r="B88" s="22" t="s">
        <v>65</v>
      </c>
      <c r="C88" s="22" t="s">
        <v>29</v>
      </c>
      <c r="D88" s="22" t="s">
        <v>56</v>
      </c>
      <c r="E88" s="34">
        <f>E89</f>
        <v>271.73999999999995</v>
      </c>
    </row>
    <row r="89" spans="1:5" ht="17.25" customHeight="1">
      <c r="A89" s="21" t="s">
        <v>57</v>
      </c>
      <c r="B89" s="22" t="s">
        <v>65</v>
      </c>
      <c r="C89" s="22" t="s">
        <v>29</v>
      </c>
      <c r="D89" s="22" t="s">
        <v>58</v>
      </c>
      <c r="E89" s="34">
        <f>263.9+7.84</f>
        <v>271.73999999999995</v>
      </c>
    </row>
    <row r="90" spans="1:5" ht="33" customHeight="1" hidden="1">
      <c r="A90" s="21" t="s">
        <v>66</v>
      </c>
      <c r="B90" s="36" t="s">
        <v>67</v>
      </c>
      <c r="C90" s="15"/>
      <c r="D90" s="22"/>
      <c r="E90" s="34">
        <f>E92</f>
        <v>0</v>
      </c>
    </row>
    <row r="91" spans="1:5" ht="17.25" customHeight="1" hidden="1">
      <c r="A91" s="25" t="s">
        <v>26</v>
      </c>
      <c r="B91" s="36" t="s">
        <v>67</v>
      </c>
      <c r="C91" s="22" t="s">
        <v>27</v>
      </c>
      <c r="D91" s="28"/>
      <c r="E91" s="34">
        <f>E92</f>
        <v>0</v>
      </c>
    </row>
    <row r="92" spans="1:5" ht="39.75" customHeight="1" hidden="1">
      <c r="A92" s="26" t="s">
        <v>28</v>
      </c>
      <c r="B92" s="36" t="s">
        <v>67</v>
      </c>
      <c r="C92" s="22" t="s">
        <v>29</v>
      </c>
      <c r="D92" s="28"/>
      <c r="E92" s="34">
        <f>E93</f>
        <v>0</v>
      </c>
    </row>
    <row r="93" spans="1:5" ht="17.25" customHeight="1" hidden="1">
      <c r="A93" s="21" t="s">
        <v>55</v>
      </c>
      <c r="B93" s="36" t="s">
        <v>67</v>
      </c>
      <c r="C93" s="22" t="s">
        <v>29</v>
      </c>
      <c r="D93" s="22" t="s">
        <v>56</v>
      </c>
      <c r="E93" s="34">
        <f>E94</f>
        <v>0</v>
      </c>
    </row>
    <row r="94" spans="1:5" ht="17.25" customHeight="1" hidden="1">
      <c r="A94" s="21" t="s">
        <v>57</v>
      </c>
      <c r="B94" s="36" t="s">
        <v>67</v>
      </c>
      <c r="C94" s="22" t="s">
        <v>29</v>
      </c>
      <c r="D94" s="22" t="s">
        <v>58</v>
      </c>
      <c r="E94" s="34">
        <v>0</v>
      </c>
    </row>
    <row r="95" spans="1:7" ht="12.75">
      <c r="A95" s="37" t="s">
        <v>68</v>
      </c>
      <c r="B95" s="22" t="s">
        <v>69</v>
      </c>
      <c r="C95" s="22"/>
      <c r="D95" s="22"/>
      <c r="E95" s="23">
        <f>E96+E101+E106+E111+E116+E121</f>
        <v>1523.93</v>
      </c>
      <c r="F95" s="2"/>
      <c r="G95" s="2"/>
    </row>
    <row r="96" spans="1:5" ht="12.75">
      <c r="A96" s="30" t="s">
        <v>70</v>
      </c>
      <c r="B96" s="22" t="s">
        <v>71</v>
      </c>
      <c r="C96" s="22"/>
      <c r="D96" s="22"/>
      <c r="E96" s="23">
        <f>E97</f>
        <v>69.53</v>
      </c>
    </row>
    <row r="97" spans="1:5" ht="12.75">
      <c r="A97" s="25" t="s">
        <v>72</v>
      </c>
      <c r="B97" s="22" t="s">
        <v>71</v>
      </c>
      <c r="C97" s="22" t="s">
        <v>73</v>
      </c>
      <c r="D97" s="22"/>
      <c r="E97" s="23">
        <f>E98</f>
        <v>69.53</v>
      </c>
    </row>
    <row r="98" spans="1:5" ht="12.75">
      <c r="A98" s="26" t="s">
        <v>74</v>
      </c>
      <c r="B98" s="22" t="s">
        <v>71</v>
      </c>
      <c r="C98" s="22" t="s">
        <v>75</v>
      </c>
      <c r="D98" s="22"/>
      <c r="E98" s="23">
        <f>E99</f>
        <v>69.53</v>
      </c>
    </row>
    <row r="99" spans="1:5" ht="12.75">
      <c r="A99" s="24" t="s">
        <v>76</v>
      </c>
      <c r="B99" s="22" t="s">
        <v>71</v>
      </c>
      <c r="C99" s="22" t="s">
        <v>75</v>
      </c>
      <c r="D99" s="22" t="s">
        <v>77</v>
      </c>
      <c r="E99" s="23">
        <f>E100</f>
        <v>69.53</v>
      </c>
    </row>
    <row r="100" spans="1:5" ht="12.75">
      <c r="A100" s="24" t="s">
        <v>78</v>
      </c>
      <c r="B100" s="22" t="s">
        <v>79</v>
      </c>
      <c r="C100" s="22" t="s">
        <v>75</v>
      </c>
      <c r="D100" s="22" t="s">
        <v>80</v>
      </c>
      <c r="E100" s="23">
        <v>69.53</v>
      </c>
    </row>
    <row r="101" spans="1:5" ht="67.5" customHeight="1" hidden="1">
      <c r="A101" s="24" t="s">
        <v>81</v>
      </c>
      <c r="B101" s="22" t="s">
        <v>82</v>
      </c>
      <c r="C101" s="22"/>
      <c r="D101" s="22"/>
      <c r="E101" s="23">
        <f>E102</f>
        <v>0</v>
      </c>
    </row>
    <row r="102" spans="1:5" ht="67.5" customHeight="1" hidden="1">
      <c r="A102" s="25" t="s">
        <v>72</v>
      </c>
      <c r="B102" s="22" t="s">
        <v>82</v>
      </c>
      <c r="C102" s="22" t="s">
        <v>73</v>
      </c>
      <c r="D102" s="22"/>
      <c r="E102" s="23">
        <f>E103</f>
        <v>0</v>
      </c>
    </row>
    <row r="103" spans="1:5" ht="12.75" hidden="1">
      <c r="A103" s="26" t="s">
        <v>74</v>
      </c>
      <c r="B103" s="22" t="s">
        <v>82</v>
      </c>
      <c r="C103" s="22" t="s">
        <v>75</v>
      </c>
      <c r="D103" s="22"/>
      <c r="E103" s="23">
        <v>0</v>
      </c>
    </row>
    <row r="104" spans="1:5" ht="12.75">
      <c r="A104" s="24" t="s">
        <v>76</v>
      </c>
      <c r="B104" s="22" t="s">
        <v>82</v>
      </c>
      <c r="C104" s="22" t="s">
        <v>75</v>
      </c>
      <c r="D104" s="22" t="s">
        <v>77</v>
      </c>
      <c r="E104" s="23">
        <v>0</v>
      </c>
    </row>
    <row r="105" spans="1:5" ht="12.75" hidden="1">
      <c r="A105" s="24" t="s">
        <v>78</v>
      </c>
      <c r="B105" s="22" t="s">
        <v>82</v>
      </c>
      <c r="C105" s="22" t="s">
        <v>75</v>
      </c>
      <c r="D105" s="22" t="s">
        <v>80</v>
      </c>
      <c r="E105" s="23">
        <v>0</v>
      </c>
    </row>
    <row r="106" spans="1:5" ht="24.75" customHeight="1">
      <c r="A106" s="24" t="s">
        <v>83</v>
      </c>
      <c r="B106" s="22" t="s">
        <v>84</v>
      </c>
      <c r="C106" s="22"/>
      <c r="D106" s="22"/>
      <c r="E106" s="23">
        <f>E107</f>
        <v>1254.4</v>
      </c>
    </row>
    <row r="107" spans="1:6" ht="12.75">
      <c r="A107" s="25" t="s">
        <v>72</v>
      </c>
      <c r="B107" s="22" t="s">
        <v>84</v>
      </c>
      <c r="C107" s="22" t="s">
        <v>73</v>
      </c>
      <c r="D107" s="22"/>
      <c r="E107" s="23">
        <f>E108</f>
        <v>1254.4</v>
      </c>
      <c r="F107" s="2"/>
    </row>
    <row r="108" spans="1:5" ht="12.75">
      <c r="A108" s="26" t="s">
        <v>74</v>
      </c>
      <c r="B108" s="22" t="s">
        <v>84</v>
      </c>
      <c r="C108" s="22" t="s">
        <v>75</v>
      </c>
      <c r="D108" s="22"/>
      <c r="E108" s="23">
        <f>E109</f>
        <v>1254.4</v>
      </c>
    </row>
    <row r="109" spans="1:5" ht="12.75">
      <c r="A109" s="24" t="s">
        <v>76</v>
      </c>
      <c r="B109" s="22" t="s">
        <v>84</v>
      </c>
      <c r="C109" s="22" t="s">
        <v>75</v>
      </c>
      <c r="D109" s="22" t="s">
        <v>77</v>
      </c>
      <c r="E109" s="23">
        <f>E110</f>
        <v>1254.4</v>
      </c>
    </row>
    <row r="110" spans="1:5" ht="12.75">
      <c r="A110" s="24" t="s">
        <v>78</v>
      </c>
      <c r="B110" s="22" t="s">
        <v>84</v>
      </c>
      <c r="C110" s="22" t="s">
        <v>75</v>
      </c>
      <c r="D110" s="22" t="s">
        <v>80</v>
      </c>
      <c r="E110" s="23">
        <v>1254.4</v>
      </c>
    </row>
    <row r="111" spans="1:5" ht="12.75" hidden="1">
      <c r="A111" s="30" t="s">
        <v>85</v>
      </c>
      <c r="B111" s="35" t="s">
        <v>86</v>
      </c>
      <c r="C111" s="22"/>
      <c r="D111" s="22"/>
      <c r="E111" s="23">
        <f>E112</f>
        <v>0</v>
      </c>
    </row>
    <row r="112" spans="1:5" ht="12.75" hidden="1">
      <c r="A112" s="25" t="s">
        <v>26</v>
      </c>
      <c r="B112" s="35" t="s">
        <v>86</v>
      </c>
      <c r="C112" s="22" t="s">
        <v>27</v>
      </c>
      <c r="D112" s="22"/>
      <c r="E112" s="23">
        <f>E113</f>
        <v>0</v>
      </c>
    </row>
    <row r="113" spans="1:5" ht="12.75" hidden="1">
      <c r="A113" s="26" t="s">
        <v>28</v>
      </c>
      <c r="B113" s="35" t="s">
        <v>86</v>
      </c>
      <c r="C113" s="22" t="s">
        <v>29</v>
      </c>
      <c r="D113" s="22"/>
      <c r="E113" s="23">
        <f>E114</f>
        <v>0</v>
      </c>
    </row>
    <row r="114" spans="1:5" ht="12.75" hidden="1">
      <c r="A114" s="24" t="s">
        <v>76</v>
      </c>
      <c r="B114" s="35" t="s">
        <v>86</v>
      </c>
      <c r="C114" s="22" t="s">
        <v>29</v>
      </c>
      <c r="D114" s="22" t="s">
        <v>77</v>
      </c>
      <c r="E114" s="23">
        <f>E115</f>
        <v>0</v>
      </c>
    </row>
    <row r="115" spans="1:5" ht="12.75" hidden="1">
      <c r="A115" s="24" t="s">
        <v>78</v>
      </c>
      <c r="B115" s="35" t="s">
        <v>86</v>
      </c>
      <c r="C115" s="38" t="s">
        <v>29</v>
      </c>
      <c r="D115" s="38" t="s">
        <v>80</v>
      </c>
      <c r="E115" s="39">
        <v>0</v>
      </c>
    </row>
    <row r="116" spans="1:6" ht="12.75">
      <c r="A116" s="30" t="s">
        <v>87</v>
      </c>
      <c r="B116" s="35" t="s">
        <v>86</v>
      </c>
      <c r="C116" s="22"/>
      <c r="D116" s="22"/>
      <c r="E116" s="23">
        <f>E117</f>
        <v>75.4</v>
      </c>
      <c r="F116" s="2"/>
    </row>
    <row r="117" spans="1:5" ht="12.75">
      <c r="A117" s="25" t="s">
        <v>26</v>
      </c>
      <c r="B117" s="35" t="s">
        <v>86</v>
      </c>
      <c r="C117" s="22" t="s">
        <v>27</v>
      </c>
      <c r="D117" s="22"/>
      <c r="E117" s="23">
        <f>E118</f>
        <v>75.4</v>
      </c>
    </row>
    <row r="118" spans="1:5" ht="12.75">
      <c r="A118" s="26" t="s">
        <v>28</v>
      </c>
      <c r="B118" s="35" t="s">
        <v>86</v>
      </c>
      <c r="C118" s="22" t="s">
        <v>29</v>
      </c>
      <c r="D118" s="22"/>
      <c r="E118" s="23">
        <f>E119</f>
        <v>75.4</v>
      </c>
    </row>
    <row r="119" spans="1:5" ht="12.75">
      <c r="A119" s="24" t="s">
        <v>76</v>
      </c>
      <c r="B119" s="35" t="s">
        <v>86</v>
      </c>
      <c r="C119" s="22" t="s">
        <v>29</v>
      </c>
      <c r="D119" s="22" t="s">
        <v>77</v>
      </c>
      <c r="E119" s="23">
        <f>E120</f>
        <v>75.4</v>
      </c>
    </row>
    <row r="120" spans="1:5" ht="12.75">
      <c r="A120" s="24" t="s">
        <v>78</v>
      </c>
      <c r="B120" s="35" t="s">
        <v>86</v>
      </c>
      <c r="C120" s="38" t="s">
        <v>29</v>
      </c>
      <c r="D120" s="38" t="s">
        <v>80</v>
      </c>
      <c r="E120" s="39">
        <v>75.4</v>
      </c>
    </row>
    <row r="121" spans="1:5" ht="12.75">
      <c r="A121" s="40" t="s">
        <v>83</v>
      </c>
      <c r="B121" s="22" t="s">
        <v>84</v>
      </c>
      <c r="C121" s="22"/>
      <c r="D121" s="22"/>
      <c r="E121" s="23">
        <f>E122</f>
        <v>124.6</v>
      </c>
    </row>
    <row r="122" spans="1:5" ht="12.75">
      <c r="A122" s="25" t="s">
        <v>26</v>
      </c>
      <c r="B122" s="22" t="s">
        <v>84</v>
      </c>
      <c r="C122" s="22" t="s">
        <v>27</v>
      </c>
      <c r="D122" s="22"/>
      <c r="E122" s="23">
        <f>E123</f>
        <v>124.6</v>
      </c>
    </row>
    <row r="123" spans="1:5" ht="12.75">
      <c r="A123" s="26" t="s">
        <v>28</v>
      </c>
      <c r="B123" s="22" t="s">
        <v>84</v>
      </c>
      <c r="C123" s="22" t="s">
        <v>29</v>
      </c>
      <c r="D123" s="22"/>
      <c r="E123" s="23">
        <f>E124</f>
        <v>124.6</v>
      </c>
    </row>
    <row r="124" spans="1:5" ht="12.75">
      <c r="A124" s="24" t="s">
        <v>76</v>
      </c>
      <c r="B124" s="22" t="s">
        <v>84</v>
      </c>
      <c r="C124" s="22" t="s">
        <v>29</v>
      </c>
      <c r="D124" s="22" t="s">
        <v>77</v>
      </c>
      <c r="E124" s="23">
        <f>E125</f>
        <v>124.6</v>
      </c>
    </row>
    <row r="125" spans="1:5" ht="14.25" customHeight="1">
      <c r="A125" s="24" t="s">
        <v>78</v>
      </c>
      <c r="B125" s="22" t="s">
        <v>84</v>
      </c>
      <c r="C125" s="38" t="s">
        <v>29</v>
      </c>
      <c r="D125" s="38" t="s">
        <v>80</v>
      </c>
      <c r="E125" s="39">
        <v>124.6</v>
      </c>
    </row>
    <row r="126" spans="1:6" ht="24.75" customHeight="1">
      <c r="A126" s="24" t="s">
        <v>88</v>
      </c>
      <c r="B126" s="22" t="s">
        <v>89</v>
      </c>
      <c r="C126" s="22"/>
      <c r="D126" s="22"/>
      <c r="E126" s="23">
        <f>E127</f>
        <v>3</v>
      </c>
      <c r="F126" s="2"/>
    </row>
    <row r="127" spans="1:5" ht="12" customHeight="1">
      <c r="A127" s="30" t="s">
        <v>90</v>
      </c>
      <c r="B127" s="22" t="s">
        <v>91</v>
      </c>
      <c r="C127" s="22"/>
      <c r="D127" s="22"/>
      <c r="E127" s="23">
        <f>E128</f>
        <v>3</v>
      </c>
    </row>
    <row r="128" spans="1:6" s="42" customFormat="1" ht="12.75">
      <c r="A128" s="25" t="s">
        <v>26</v>
      </c>
      <c r="B128" s="22" t="s">
        <v>91</v>
      </c>
      <c r="C128" s="22" t="s">
        <v>27</v>
      </c>
      <c r="D128" s="22"/>
      <c r="E128" s="23">
        <f>E129</f>
        <v>3</v>
      </c>
      <c r="F128" s="41"/>
    </row>
    <row r="129" spans="1:6" s="42" customFormat="1" ht="28.5" customHeight="1">
      <c r="A129" s="26" t="s">
        <v>28</v>
      </c>
      <c r="B129" s="22" t="s">
        <v>91</v>
      </c>
      <c r="C129" s="22" t="s">
        <v>29</v>
      </c>
      <c r="D129" s="22"/>
      <c r="E129" s="23">
        <f>E130</f>
        <v>3</v>
      </c>
      <c r="F129" s="41"/>
    </row>
    <row r="130" spans="1:6" s="42" customFormat="1" ht="12.75">
      <c r="A130" s="21" t="s">
        <v>37</v>
      </c>
      <c r="B130" s="22" t="s">
        <v>91</v>
      </c>
      <c r="C130" s="22" t="s">
        <v>29</v>
      </c>
      <c r="D130" s="22" t="s">
        <v>77</v>
      </c>
      <c r="E130" s="23">
        <f>E131</f>
        <v>3</v>
      </c>
      <c r="F130" s="41"/>
    </row>
    <row r="131" spans="1:6" s="42" customFormat="1" ht="12.75">
      <c r="A131" s="43" t="s">
        <v>37</v>
      </c>
      <c r="B131" s="22" t="s">
        <v>91</v>
      </c>
      <c r="C131" s="44" t="s">
        <v>29</v>
      </c>
      <c r="D131" s="44" t="s">
        <v>92</v>
      </c>
      <c r="E131" s="23">
        <v>3</v>
      </c>
      <c r="F131" s="41"/>
    </row>
    <row r="132" spans="1:5" ht="12.75" hidden="1">
      <c r="A132" s="45" t="s">
        <v>93</v>
      </c>
      <c r="B132" s="22" t="s">
        <v>94</v>
      </c>
      <c r="C132" s="22" t="s">
        <v>95</v>
      </c>
      <c r="D132" s="22"/>
      <c r="E132" s="46">
        <f>E133</f>
        <v>1647.7</v>
      </c>
    </row>
    <row r="133" spans="1:6" ht="12.75" hidden="1">
      <c r="A133" s="45" t="s">
        <v>96</v>
      </c>
      <c r="B133" s="22" t="s">
        <v>97</v>
      </c>
      <c r="C133" s="22" t="s">
        <v>95</v>
      </c>
      <c r="D133" s="22"/>
      <c r="E133" s="23">
        <f>E257+E139+E150</f>
        <v>1647.7</v>
      </c>
      <c r="F133" s="47"/>
    </row>
    <row r="134" spans="1:5" ht="43.5" customHeight="1" hidden="1">
      <c r="A134" s="21" t="s">
        <v>98</v>
      </c>
      <c r="B134" s="22" t="s">
        <v>99</v>
      </c>
      <c r="C134" s="22" t="s">
        <v>100</v>
      </c>
      <c r="D134" s="22"/>
      <c r="E134" s="23">
        <f>E135</f>
        <v>0</v>
      </c>
    </row>
    <row r="135" spans="1:7" ht="18" customHeight="1" hidden="1">
      <c r="A135" s="21" t="s">
        <v>101</v>
      </c>
      <c r="B135" s="22" t="s">
        <v>99</v>
      </c>
      <c r="C135" s="22" t="s">
        <v>102</v>
      </c>
      <c r="D135" s="28"/>
      <c r="E135" s="23"/>
      <c r="G135" s="37"/>
    </row>
    <row r="136" spans="1:7" ht="18" customHeight="1" hidden="1">
      <c r="A136" s="21" t="s">
        <v>103</v>
      </c>
      <c r="B136" s="22" t="s">
        <v>99</v>
      </c>
      <c r="C136" s="22" t="s">
        <v>102</v>
      </c>
      <c r="D136" s="22" t="s">
        <v>104</v>
      </c>
      <c r="E136" s="23"/>
      <c r="G136" s="37"/>
    </row>
    <row r="137" spans="1:7" ht="18" customHeight="1" hidden="1">
      <c r="A137" s="21" t="s">
        <v>105</v>
      </c>
      <c r="B137" s="22" t="s">
        <v>99</v>
      </c>
      <c r="C137" s="22" t="s">
        <v>106</v>
      </c>
      <c r="D137" s="22" t="s">
        <v>107</v>
      </c>
      <c r="E137" s="23"/>
      <c r="G137" s="37"/>
    </row>
    <row r="138" spans="1:5" ht="12.75" hidden="1">
      <c r="A138" s="21" t="s">
        <v>108</v>
      </c>
      <c r="B138" s="22" t="s">
        <v>109</v>
      </c>
      <c r="C138" s="22"/>
      <c r="D138" s="22"/>
      <c r="E138" s="23"/>
    </row>
    <row r="139" spans="1:7" ht="12.75" hidden="1">
      <c r="A139" s="21" t="s">
        <v>110</v>
      </c>
      <c r="B139" s="22" t="s">
        <v>111</v>
      </c>
      <c r="C139" s="22"/>
      <c r="D139" s="22"/>
      <c r="E139" s="23"/>
      <c r="G139" s="37"/>
    </row>
    <row r="140" spans="1:7" ht="45" customHeight="1" hidden="1">
      <c r="A140" s="21" t="s">
        <v>112</v>
      </c>
      <c r="B140" s="22" t="s">
        <v>111</v>
      </c>
      <c r="C140" s="22" t="s">
        <v>27</v>
      </c>
      <c r="D140" s="22"/>
      <c r="E140" s="23"/>
      <c r="G140" s="37"/>
    </row>
    <row r="141" spans="1:7" ht="18.75" customHeight="1" hidden="1">
      <c r="A141" s="21" t="s">
        <v>101</v>
      </c>
      <c r="B141" s="22" t="s">
        <v>111</v>
      </c>
      <c r="C141" s="22" t="s">
        <v>29</v>
      </c>
      <c r="D141" s="22"/>
      <c r="E141" s="23"/>
      <c r="G141" s="37"/>
    </row>
    <row r="142" spans="1:7" ht="12.75" hidden="1">
      <c r="A142" s="21" t="s">
        <v>103</v>
      </c>
      <c r="B142" s="22" t="s">
        <v>111</v>
      </c>
      <c r="C142" s="22" t="s">
        <v>29</v>
      </c>
      <c r="D142" s="22" t="s">
        <v>104</v>
      </c>
      <c r="E142" s="23"/>
      <c r="G142" s="48"/>
    </row>
    <row r="143" spans="1:5" ht="12.75" hidden="1">
      <c r="A143" s="21" t="s">
        <v>105</v>
      </c>
      <c r="B143" s="22" t="s">
        <v>111</v>
      </c>
      <c r="C143" s="22" t="s">
        <v>29</v>
      </c>
      <c r="D143" s="22" t="s">
        <v>107</v>
      </c>
      <c r="E143" s="23"/>
    </row>
    <row r="144" spans="1:5" ht="12.75">
      <c r="A144" s="21" t="s">
        <v>113</v>
      </c>
      <c r="B144" s="49" t="s">
        <v>94</v>
      </c>
      <c r="C144" s="28"/>
      <c r="D144" s="22"/>
      <c r="E144" s="50">
        <f>E152+E145</f>
        <v>25</v>
      </c>
    </row>
    <row r="145" spans="1:5" ht="12.75" hidden="1">
      <c r="A145" s="51" t="s">
        <v>114</v>
      </c>
      <c r="B145" s="22" t="s">
        <v>115</v>
      </c>
      <c r="C145" s="22"/>
      <c r="D145" s="22"/>
      <c r="E145" s="23">
        <v>0</v>
      </c>
    </row>
    <row r="146" spans="1:5" ht="12.75" hidden="1">
      <c r="A146" s="25" t="s">
        <v>26</v>
      </c>
      <c r="B146" s="22" t="s">
        <v>115</v>
      </c>
      <c r="C146" s="22" t="s">
        <v>27</v>
      </c>
      <c r="D146" s="22"/>
      <c r="E146" s="23">
        <v>0</v>
      </c>
    </row>
    <row r="147" spans="1:5" ht="12.75" hidden="1">
      <c r="A147" s="26" t="s">
        <v>28</v>
      </c>
      <c r="B147" s="22" t="s">
        <v>115</v>
      </c>
      <c r="C147" s="22" t="s">
        <v>29</v>
      </c>
      <c r="D147" s="28"/>
      <c r="E147" s="23">
        <v>0</v>
      </c>
    </row>
    <row r="148" spans="1:5" ht="12.75" hidden="1">
      <c r="A148" s="21" t="s">
        <v>103</v>
      </c>
      <c r="B148" s="22" t="s">
        <v>115</v>
      </c>
      <c r="C148" s="22" t="s">
        <v>29</v>
      </c>
      <c r="D148" s="22" t="s">
        <v>104</v>
      </c>
      <c r="E148" s="23">
        <v>0</v>
      </c>
    </row>
    <row r="149" spans="1:5" ht="12.75" hidden="1">
      <c r="A149" s="21" t="s">
        <v>105</v>
      </c>
      <c r="B149" s="22" t="s">
        <v>115</v>
      </c>
      <c r="C149" s="22" t="s">
        <v>29</v>
      </c>
      <c r="D149" s="22" t="s">
        <v>107</v>
      </c>
      <c r="E149" s="23">
        <v>0</v>
      </c>
    </row>
    <row r="150" spans="1:6" ht="12.75">
      <c r="A150" s="30" t="s">
        <v>116</v>
      </c>
      <c r="B150" s="22" t="s">
        <v>117</v>
      </c>
      <c r="C150" s="28"/>
      <c r="D150" s="22"/>
      <c r="E150" s="50">
        <f>E152</f>
        <v>25</v>
      </c>
      <c r="F150" s="2"/>
    </row>
    <row r="151" spans="1:5" ht="22.5" customHeight="1">
      <c r="A151" s="25" t="s">
        <v>26</v>
      </c>
      <c r="B151" s="22" t="s">
        <v>117</v>
      </c>
      <c r="C151" s="22" t="s">
        <v>27</v>
      </c>
      <c r="D151" s="22"/>
      <c r="E151" s="23">
        <f>E152</f>
        <v>25</v>
      </c>
    </row>
    <row r="152" spans="1:5" ht="27" customHeight="1">
      <c r="A152" s="26" t="s">
        <v>28</v>
      </c>
      <c r="B152" s="22" t="s">
        <v>117</v>
      </c>
      <c r="C152" s="22" t="s">
        <v>29</v>
      </c>
      <c r="D152" s="22"/>
      <c r="E152" s="23">
        <f>E153</f>
        <v>25</v>
      </c>
    </row>
    <row r="153" spans="1:5" ht="13.5" customHeight="1">
      <c r="A153" s="21" t="s">
        <v>118</v>
      </c>
      <c r="B153" s="22" t="s">
        <v>117</v>
      </c>
      <c r="C153" s="22" t="s">
        <v>29</v>
      </c>
      <c r="D153" s="22" t="s">
        <v>119</v>
      </c>
      <c r="E153" s="23">
        <f>E154</f>
        <v>25</v>
      </c>
    </row>
    <row r="154" spans="1:5" ht="15.75" customHeight="1">
      <c r="A154" s="21" t="s">
        <v>120</v>
      </c>
      <c r="B154" s="22" t="s">
        <v>117</v>
      </c>
      <c r="C154" s="22" t="s">
        <v>29</v>
      </c>
      <c r="D154" s="22" t="s">
        <v>121</v>
      </c>
      <c r="E154" s="23">
        <v>25</v>
      </c>
    </row>
    <row r="155" spans="1:5" ht="12.75">
      <c r="A155" s="21" t="s">
        <v>122</v>
      </c>
      <c r="B155" s="22" t="s">
        <v>123</v>
      </c>
      <c r="C155" s="22"/>
      <c r="D155" s="22"/>
      <c r="E155" s="23">
        <f>E156+E189+E253+E260+E266</f>
        <v>5326.063999999999</v>
      </c>
    </row>
    <row r="156" spans="1:6" ht="12.75">
      <c r="A156" s="21" t="s">
        <v>124</v>
      </c>
      <c r="B156" s="52" t="s">
        <v>125</v>
      </c>
      <c r="C156" s="22"/>
      <c r="D156" s="22"/>
      <c r="E156" s="23">
        <f>E157+E168+E173+E179+E184</f>
        <v>181.76</v>
      </c>
      <c r="F156" s="2"/>
    </row>
    <row r="157" spans="1:5" ht="12.75">
      <c r="A157" s="21" t="s">
        <v>126</v>
      </c>
      <c r="B157" s="22" t="s">
        <v>127</v>
      </c>
      <c r="C157" s="22"/>
      <c r="D157" s="22"/>
      <c r="E157" s="23">
        <f>E162+E167</f>
        <v>121.8</v>
      </c>
    </row>
    <row r="158" spans="1:5" ht="12.75">
      <c r="A158" s="25" t="s">
        <v>128</v>
      </c>
      <c r="B158" s="22" t="s">
        <v>127</v>
      </c>
      <c r="C158" s="22"/>
      <c r="D158" s="22"/>
      <c r="E158" s="23">
        <f>E159</f>
        <v>106.14</v>
      </c>
    </row>
    <row r="159" spans="1:5" ht="12.75">
      <c r="A159" s="25" t="s">
        <v>72</v>
      </c>
      <c r="B159" s="22" t="s">
        <v>127</v>
      </c>
      <c r="C159" s="22" t="s">
        <v>73</v>
      </c>
      <c r="D159" s="22"/>
      <c r="E159" s="23">
        <f>E160</f>
        <v>106.14</v>
      </c>
    </row>
    <row r="160" spans="1:5" ht="12.75">
      <c r="A160" s="26" t="s">
        <v>74</v>
      </c>
      <c r="B160" s="22" t="s">
        <v>127</v>
      </c>
      <c r="C160" s="22" t="s">
        <v>75</v>
      </c>
      <c r="D160" s="22"/>
      <c r="E160" s="23">
        <f>E161</f>
        <v>106.14</v>
      </c>
    </row>
    <row r="161" spans="1:5" ht="12.75">
      <c r="A161" s="21" t="s">
        <v>129</v>
      </c>
      <c r="B161" s="22" t="s">
        <v>127</v>
      </c>
      <c r="C161" s="22" t="s">
        <v>75</v>
      </c>
      <c r="D161" s="22" t="s">
        <v>130</v>
      </c>
      <c r="E161" s="23">
        <f>E162</f>
        <v>106.14</v>
      </c>
    </row>
    <row r="162" spans="1:5" ht="12.75">
      <c r="A162" s="21" t="s">
        <v>131</v>
      </c>
      <c r="B162" s="22" t="s">
        <v>127</v>
      </c>
      <c r="C162" s="22" t="s">
        <v>75</v>
      </c>
      <c r="D162" s="22" t="s">
        <v>132</v>
      </c>
      <c r="E162" s="23">
        <v>106.14</v>
      </c>
    </row>
    <row r="163" spans="1:5" ht="12.75">
      <c r="A163" s="25" t="s">
        <v>128</v>
      </c>
      <c r="B163" s="22" t="s">
        <v>127</v>
      </c>
      <c r="C163" s="22"/>
      <c r="D163" s="22"/>
      <c r="E163" s="23">
        <f>E164</f>
        <v>15.66</v>
      </c>
    </row>
    <row r="164" spans="1:5" ht="12.75">
      <c r="A164" s="25" t="s">
        <v>26</v>
      </c>
      <c r="B164" s="22" t="s">
        <v>127</v>
      </c>
      <c r="C164" s="22" t="s">
        <v>27</v>
      </c>
      <c r="D164" s="22"/>
      <c r="E164" s="23">
        <f>E165</f>
        <v>15.66</v>
      </c>
    </row>
    <row r="165" spans="1:5" ht="12.75">
      <c r="A165" s="26" t="s">
        <v>28</v>
      </c>
      <c r="B165" s="22" t="s">
        <v>127</v>
      </c>
      <c r="C165" s="22" t="s">
        <v>29</v>
      </c>
      <c r="D165" s="22"/>
      <c r="E165" s="23">
        <f>E166</f>
        <v>15.66</v>
      </c>
    </row>
    <row r="166" spans="1:5" ht="12.75">
      <c r="A166" s="21" t="s">
        <v>129</v>
      </c>
      <c r="B166" s="22" t="s">
        <v>127</v>
      </c>
      <c r="C166" s="22" t="s">
        <v>29</v>
      </c>
      <c r="D166" s="22" t="s">
        <v>130</v>
      </c>
      <c r="E166" s="23">
        <f>E167</f>
        <v>15.66</v>
      </c>
    </row>
    <row r="167" spans="1:5" ht="12.75">
      <c r="A167" s="21" t="s">
        <v>131</v>
      </c>
      <c r="B167" s="22" t="s">
        <v>127</v>
      </c>
      <c r="C167" s="22" t="s">
        <v>29</v>
      </c>
      <c r="D167" s="22" t="s">
        <v>132</v>
      </c>
      <c r="E167" s="23">
        <f>4.46+11.2</f>
        <v>15.66</v>
      </c>
    </row>
    <row r="168" spans="1:5" ht="12.75">
      <c r="A168" s="21" t="s">
        <v>133</v>
      </c>
      <c r="B168" s="22" t="s">
        <v>134</v>
      </c>
      <c r="C168" s="22"/>
      <c r="D168" s="22"/>
      <c r="E168" s="23">
        <f>E169</f>
        <v>5.6</v>
      </c>
    </row>
    <row r="169" spans="1:5" ht="12.75">
      <c r="A169" s="25" t="s">
        <v>26</v>
      </c>
      <c r="B169" s="22" t="s">
        <v>134</v>
      </c>
      <c r="C169" s="22" t="s">
        <v>27</v>
      </c>
      <c r="D169" s="22"/>
      <c r="E169" s="23">
        <f>E170</f>
        <v>5.6</v>
      </c>
    </row>
    <row r="170" spans="1:5" ht="26.25" customHeight="1">
      <c r="A170" s="26" t="s">
        <v>28</v>
      </c>
      <c r="B170" s="22" t="s">
        <v>134</v>
      </c>
      <c r="C170" s="22" t="s">
        <v>29</v>
      </c>
      <c r="D170" s="22"/>
      <c r="E170" s="23">
        <f>E171</f>
        <v>5.6</v>
      </c>
    </row>
    <row r="171" spans="1:5" ht="12.75">
      <c r="A171" s="21" t="s">
        <v>135</v>
      </c>
      <c r="B171" s="22" t="s">
        <v>134</v>
      </c>
      <c r="C171" s="22" t="s">
        <v>29</v>
      </c>
      <c r="D171" s="22" t="s">
        <v>136</v>
      </c>
      <c r="E171" s="23">
        <f>E172</f>
        <v>5.6</v>
      </c>
    </row>
    <row r="172" spans="1:5" ht="12.75">
      <c r="A172" s="21" t="s">
        <v>124</v>
      </c>
      <c r="B172" s="22" t="s">
        <v>134</v>
      </c>
      <c r="C172" s="22" t="s">
        <v>29</v>
      </c>
      <c r="D172" s="22" t="s">
        <v>137</v>
      </c>
      <c r="E172" s="23">
        <v>5.6</v>
      </c>
    </row>
    <row r="173" spans="1:5" ht="12.75">
      <c r="A173" s="30" t="s">
        <v>138</v>
      </c>
      <c r="B173" s="22" t="s">
        <v>139</v>
      </c>
      <c r="C173" s="22"/>
      <c r="D173" s="22"/>
      <c r="E173" s="23">
        <v>12</v>
      </c>
    </row>
    <row r="174" spans="1:5" ht="12.75">
      <c r="A174" s="25" t="s">
        <v>140</v>
      </c>
      <c r="B174" s="22" t="s">
        <v>139</v>
      </c>
      <c r="C174" s="22" t="s">
        <v>141</v>
      </c>
      <c r="D174" s="22"/>
      <c r="E174" s="23">
        <f>E176</f>
        <v>12</v>
      </c>
    </row>
    <row r="175" spans="1:5" ht="12.75">
      <c r="A175" s="25" t="s">
        <v>142</v>
      </c>
      <c r="B175" s="22" t="s">
        <v>143</v>
      </c>
      <c r="C175" s="22" t="s">
        <v>144</v>
      </c>
      <c r="D175" s="22"/>
      <c r="E175" s="23">
        <f>E176</f>
        <v>12</v>
      </c>
    </row>
    <row r="176" spans="1:5" ht="12.75">
      <c r="A176" s="21" t="s">
        <v>145</v>
      </c>
      <c r="B176" s="22" t="s">
        <v>139</v>
      </c>
      <c r="C176" s="22" t="s">
        <v>144</v>
      </c>
      <c r="D176" s="22"/>
      <c r="E176" s="23">
        <f>E177</f>
        <v>12</v>
      </c>
    </row>
    <row r="177" spans="1:5" ht="12.75">
      <c r="A177" s="25" t="s">
        <v>146</v>
      </c>
      <c r="B177" s="22" t="s">
        <v>139</v>
      </c>
      <c r="C177" s="22" t="s">
        <v>144</v>
      </c>
      <c r="D177" s="22" t="s">
        <v>147</v>
      </c>
      <c r="E177" s="23">
        <f>E178</f>
        <v>12</v>
      </c>
    </row>
    <row r="178" spans="1:5" ht="12.75">
      <c r="A178" s="25" t="s">
        <v>148</v>
      </c>
      <c r="B178" s="22" t="s">
        <v>139</v>
      </c>
      <c r="C178" s="22" t="s">
        <v>144</v>
      </c>
      <c r="D178" s="22" t="s">
        <v>149</v>
      </c>
      <c r="E178" s="23">
        <v>12</v>
      </c>
    </row>
    <row r="179" spans="1:5" ht="12.75">
      <c r="A179" s="25" t="s">
        <v>150</v>
      </c>
      <c r="B179" s="22" t="s">
        <v>151</v>
      </c>
      <c r="C179" s="22"/>
      <c r="D179" s="22"/>
      <c r="E179" s="23">
        <f>E180</f>
        <v>29.36</v>
      </c>
    </row>
    <row r="180" spans="1:5" ht="12.75">
      <c r="A180" s="25" t="s">
        <v>152</v>
      </c>
      <c r="B180" s="22" t="s">
        <v>151</v>
      </c>
      <c r="C180" s="22" t="s">
        <v>153</v>
      </c>
      <c r="D180" s="22"/>
      <c r="E180" s="23">
        <f>E181</f>
        <v>29.36</v>
      </c>
    </row>
    <row r="181" spans="1:5" ht="12.75">
      <c r="A181" s="26" t="s">
        <v>154</v>
      </c>
      <c r="B181" s="22" t="s">
        <v>151</v>
      </c>
      <c r="C181" s="22" t="s">
        <v>155</v>
      </c>
      <c r="D181" s="22"/>
      <c r="E181" s="23">
        <f>E182</f>
        <v>29.36</v>
      </c>
    </row>
    <row r="182" spans="1:5" ht="12.75">
      <c r="A182" s="25" t="s">
        <v>156</v>
      </c>
      <c r="B182" s="22" t="s">
        <v>151</v>
      </c>
      <c r="C182" s="22" t="s">
        <v>155</v>
      </c>
      <c r="D182" s="22" t="s">
        <v>136</v>
      </c>
      <c r="E182" s="23">
        <f>E183</f>
        <v>29.36</v>
      </c>
    </row>
    <row r="183" spans="1:5" ht="12.75">
      <c r="A183" s="25" t="s">
        <v>124</v>
      </c>
      <c r="B183" s="22" t="s">
        <v>151</v>
      </c>
      <c r="C183" s="22" t="s">
        <v>155</v>
      </c>
      <c r="D183" s="22" t="s">
        <v>137</v>
      </c>
      <c r="E183" s="23">
        <v>29.36</v>
      </c>
    </row>
    <row r="184" spans="1:5" ht="12.75">
      <c r="A184" s="25" t="s">
        <v>157</v>
      </c>
      <c r="B184" s="22" t="s">
        <v>158</v>
      </c>
      <c r="C184" s="22"/>
      <c r="D184" s="22"/>
      <c r="E184" s="23">
        <v>13</v>
      </c>
    </row>
    <row r="185" spans="1:5" ht="12.75">
      <c r="A185" s="25" t="s">
        <v>152</v>
      </c>
      <c r="B185" s="22" t="s">
        <v>158</v>
      </c>
      <c r="C185" s="22" t="s">
        <v>153</v>
      </c>
      <c r="D185" s="22"/>
      <c r="E185" s="23">
        <v>13</v>
      </c>
    </row>
    <row r="186" spans="1:5" ht="12.75">
      <c r="A186" s="26" t="s">
        <v>154</v>
      </c>
      <c r="B186" s="22" t="s">
        <v>158</v>
      </c>
      <c r="C186" s="22" t="s">
        <v>155</v>
      </c>
      <c r="D186" s="22"/>
      <c r="E186" s="23">
        <f>E187</f>
        <v>13</v>
      </c>
    </row>
    <row r="187" spans="1:5" ht="12.75">
      <c r="A187" s="25" t="s">
        <v>156</v>
      </c>
      <c r="B187" s="22" t="s">
        <v>158</v>
      </c>
      <c r="C187" s="22" t="s">
        <v>155</v>
      </c>
      <c r="D187" s="22" t="s">
        <v>136</v>
      </c>
      <c r="E187" s="23">
        <f>E188</f>
        <v>13</v>
      </c>
    </row>
    <row r="188" spans="1:5" ht="12.75">
      <c r="A188" s="53" t="s">
        <v>124</v>
      </c>
      <c r="B188" s="38" t="s">
        <v>158</v>
      </c>
      <c r="C188" s="38" t="s">
        <v>155</v>
      </c>
      <c r="D188" s="38" t="s">
        <v>137</v>
      </c>
      <c r="E188" s="39">
        <v>13</v>
      </c>
    </row>
    <row r="189" spans="1:6" ht="12.75">
      <c r="A189" s="21" t="s">
        <v>159</v>
      </c>
      <c r="B189" s="22" t="s">
        <v>160</v>
      </c>
      <c r="C189" s="22"/>
      <c r="D189" s="22"/>
      <c r="E189" s="23">
        <f>E195++E200+E205+E215+E225+E230+E248+E220+E210+E190</f>
        <v>2670.324</v>
      </c>
      <c r="F189" s="2"/>
    </row>
    <row r="190" spans="1:6" ht="39" customHeight="1">
      <c r="A190" s="21" t="s">
        <v>161</v>
      </c>
      <c r="B190" s="22" t="s">
        <v>162</v>
      </c>
      <c r="C190" s="22"/>
      <c r="D190" s="22"/>
      <c r="E190" s="23">
        <v>172.68</v>
      </c>
      <c r="F190" s="2"/>
    </row>
    <row r="191" spans="1:6" ht="12.75">
      <c r="A191" s="21" t="s">
        <v>72</v>
      </c>
      <c r="B191" s="22" t="s">
        <v>162</v>
      </c>
      <c r="C191" s="22" t="s">
        <v>73</v>
      </c>
      <c r="D191" s="22"/>
      <c r="E191" s="23">
        <v>172.68</v>
      </c>
      <c r="F191" s="2"/>
    </row>
    <row r="192" spans="1:6" ht="12.75">
      <c r="A192" s="21" t="s">
        <v>74</v>
      </c>
      <c r="B192" s="22" t="s">
        <v>162</v>
      </c>
      <c r="C192" s="22" t="s">
        <v>75</v>
      </c>
      <c r="D192" s="22"/>
      <c r="E192" s="23">
        <v>172.68</v>
      </c>
      <c r="F192" s="2"/>
    </row>
    <row r="193" spans="1:6" ht="12.75">
      <c r="A193" s="21" t="s">
        <v>135</v>
      </c>
      <c r="B193" s="22" t="s">
        <v>162</v>
      </c>
      <c r="C193" s="22" t="s">
        <v>75</v>
      </c>
      <c r="D193" s="22" t="s">
        <v>136</v>
      </c>
      <c r="E193" s="23">
        <v>172.68</v>
      </c>
      <c r="F193" s="2"/>
    </row>
    <row r="194" spans="1:6" ht="12.75">
      <c r="A194" s="21" t="s">
        <v>163</v>
      </c>
      <c r="B194" s="22" t="s">
        <v>162</v>
      </c>
      <c r="C194" s="22" t="s">
        <v>75</v>
      </c>
      <c r="D194" s="22" t="s">
        <v>164</v>
      </c>
      <c r="E194" s="23">
        <v>172.68</v>
      </c>
      <c r="F194" s="2"/>
    </row>
    <row r="195" spans="1:9" ht="12.75">
      <c r="A195" s="54" t="s">
        <v>165</v>
      </c>
      <c r="B195" s="33" t="s">
        <v>166</v>
      </c>
      <c r="C195" s="33"/>
      <c r="D195" s="33"/>
      <c r="E195" s="46">
        <f>E197</f>
        <v>26.07</v>
      </c>
      <c r="F195" s="41"/>
      <c r="I195" s="27"/>
    </row>
    <row r="196" spans="1:9" ht="12.75">
      <c r="A196" s="21" t="s">
        <v>72</v>
      </c>
      <c r="B196" s="22" t="s">
        <v>166</v>
      </c>
      <c r="C196" s="22" t="s">
        <v>73</v>
      </c>
      <c r="D196" s="22"/>
      <c r="E196" s="23">
        <f>E197</f>
        <v>26.07</v>
      </c>
      <c r="F196" s="41"/>
      <c r="I196" s="27"/>
    </row>
    <row r="197" spans="1:9" ht="22.5" customHeight="1">
      <c r="A197" s="21" t="s">
        <v>167</v>
      </c>
      <c r="B197" s="22" t="s">
        <v>166</v>
      </c>
      <c r="C197" s="22" t="s">
        <v>75</v>
      </c>
      <c r="D197" s="22"/>
      <c r="E197" s="23">
        <f>E198</f>
        <v>26.07</v>
      </c>
      <c r="F197" s="41"/>
      <c r="I197" s="27"/>
    </row>
    <row r="198" spans="1:9" ht="12.75">
      <c r="A198" s="21" t="s">
        <v>135</v>
      </c>
      <c r="B198" s="22" t="s">
        <v>166</v>
      </c>
      <c r="C198" s="22" t="s">
        <v>75</v>
      </c>
      <c r="D198" s="22" t="s">
        <v>136</v>
      </c>
      <c r="E198" s="23">
        <f>E199</f>
        <v>26.07</v>
      </c>
      <c r="F198" s="41"/>
      <c r="I198" s="27"/>
    </row>
    <row r="199" spans="1:9" ht="12.75">
      <c r="A199" s="21" t="s">
        <v>163</v>
      </c>
      <c r="B199" s="22" t="s">
        <v>166</v>
      </c>
      <c r="C199" s="22" t="s">
        <v>75</v>
      </c>
      <c r="D199" s="22" t="s">
        <v>164</v>
      </c>
      <c r="E199" s="23">
        <v>26.07</v>
      </c>
      <c r="F199" s="41"/>
      <c r="I199" s="27"/>
    </row>
    <row r="200" spans="1:9" ht="12.75" hidden="1">
      <c r="A200" s="30" t="s">
        <v>168</v>
      </c>
      <c r="B200" s="22" t="s">
        <v>169</v>
      </c>
      <c r="C200" s="22"/>
      <c r="D200" s="22"/>
      <c r="E200" s="23">
        <f>E202</f>
        <v>0</v>
      </c>
      <c r="F200" s="41"/>
      <c r="I200" s="27"/>
    </row>
    <row r="201" spans="1:9" ht="12.75" hidden="1">
      <c r="A201" s="21" t="s">
        <v>72</v>
      </c>
      <c r="B201" s="22" t="s">
        <v>169</v>
      </c>
      <c r="C201" s="22" t="s">
        <v>73</v>
      </c>
      <c r="D201" s="22"/>
      <c r="E201" s="23">
        <f>E202</f>
        <v>0</v>
      </c>
      <c r="F201" s="41"/>
      <c r="I201" s="27"/>
    </row>
    <row r="202" spans="1:9" ht="36.75" customHeight="1" hidden="1">
      <c r="A202" s="21" t="s">
        <v>167</v>
      </c>
      <c r="B202" s="22" t="s">
        <v>169</v>
      </c>
      <c r="C202" s="22" t="s">
        <v>75</v>
      </c>
      <c r="D202" s="22"/>
      <c r="E202" s="23">
        <f>E203</f>
        <v>0</v>
      </c>
      <c r="F202" s="41"/>
      <c r="I202" s="27"/>
    </row>
    <row r="203" spans="1:9" ht="12.75" hidden="1">
      <c r="A203" s="21" t="s">
        <v>135</v>
      </c>
      <c r="B203" s="22" t="s">
        <v>169</v>
      </c>
      <c r="C203" s="22" t="s">
        <v>75</v>
      </c>
      <c r="D203" s="22" t="s">
        <v>136</v>
      </c>
      <c r="E203" s="23">
        <f>E204</f>
        <v>0</v>
      </c>
      <c r="F203" s="41"/>
      <c r="I203" s="27"/>
    </row>
    <row r="204" spans="1:9" ht="12.75" hidden="1">
      <c r="A204" s="21" t="s">
        <v>163</v>
      </c>
      <c r="B204" s="22" t="s">
        <v>169</v>
      </c>
      <c r="C204" s="22" t="s">
        <v>75</v>
      </c>
      <c r="D204" s="22" t="s">
        <v>164</v>
      </c>
      <c r="E204" s="23">
        <v>0</v>
      </c>
      <c r="F204" s="41"/>
      <c r="I204" s="27"/>
    </row>
    <row r="205" spans="1:5" ht="12.75">
      <c r="A205" s="21" t="s">
        <v>170</v>
      </c>
      <c r="B205" s="22" t="s">
        <v>171</v>
      </c>
      <c r="C205" s="22"/>
      <c r="D205" s="22"/>
      <c r="E205" s="23">
        <f>E206</f>
        <v>1336.03</v>
      </c>
    </row>
    <row r="206" spans="1:6" ht="58.5" customHeight="1">
      <c r="A206" s="21" t="s">
        <v>72</v>
      </c>
      <c r="B206" s="22" t="s">
        <v>171</v>
      </c>
      <c r="C206" s="22" t="s">
        <v>73</v>
      </c>
      <c r="D206" s="22"/>
      <c r="E206" s="23">
        <f>E207</f>
        <v>1336.03</v>
      </c>
      <c r="F206" s="41"/>
    </row>
    <row r="207" spans="1:6" ht="12.75">
      <c r="A207" s="21" t="s">
        <v>172</v>
      </c>
      <c r="B207" s="22" t="s">
        <v>171</v>
      </c>
      <c r="C207" s="22" t="s">
        <v>75</v>
      </c>
      <c r="D207" s="22"/>
      <c r="E207" s="23">
        <f>E208</f>
        <v>1336.03</v>
      </c>
      <c r="F207" s="41"/>
    </row>
    <row r="208" spans="1:6" ht="12.75">
      <c r="A208" s="55" t="s">
        <v>135</v>
      </c>
      <c r="B208" s="22" t="s">
        <v>171</v>
      </c>
      <c r="C208" s="22" t="s">
        <v>75</v>
      </c>
      <c r="D208" s="22" t="s">
        <v>136</v>
      </c>
      <c r="E208" s="23">
        <f>E209</f>
        <v>1336.03</v>
      </c>
      <c r="F208" s="41"/>
    </row>
    <row r="209" spans="1:6" ht="12.75">
      <c r="A209" s="21" t="s">
        <v>163</v>
      </c>
      <c r="B209" s="31" t="s">
        <v>171</v>
      </c>
      <c r="C209" s="22" t="s">
        <v>75</v>
      </c>
      <c r="D209" s="22" t="s">
        <v>164</v>
      </c>
      <c r="E209" s="23">
        <f>1334.77+1.26</f>
        <v>1336.03</v>
      </c>
      <c r="F209" s="41"/>
    </row>
    <row r="210" spans="1:6" ht="12.75" hidden="1">
      <c r="A210" s="21"/>
      <c r="B210" s="31"/>
      <c r="C210" s="22"/>
      <c r="D210" s="22"/>
      <c r="E210" s="23">
        <f>E211</f>
        <v>0</v>
      </c>
      <c r="F210" s="41"/>
    </row>
    <row r="211" spans="1:6" ht="12.75" hidden="1">
      <c r="A211" s="21"/>
      <c r="B211" s="31"/>
      <c r="C211" s="22"/>
      <c r="D211" s="22"/>
      <c r="E211" s="23">
        <f>E212</f>
        <v>0</v>
      </c>
      <c r="F211" s="41"/>
    </row>
    <row r="212" spans="1:6" ht="12.75" hidden="1">
      <c r="A212" s="21"/>
      <c r="B212" s="31"/>
      <c r="C212" s="22"/>
      <c r="D212" s="22"/>
      <c r="E212" s="23">
        <f>E213</f>
        <v>0</v>
      </c>
      <c r="F212" s="41"/>
    </row>
    <row r="213" spans="1:6" ht="12.75" hidden="1">
      <c r="A213" s="21"/>
      <c r="B213" s="31"/>
      <c r="C213" s="22"/>
      <c r="D213" s="22"/>
      <c r="E213" s="23">
        <f>E214</f>
        <v>0</v>
      </c>
      <c r="F213" s="41"/>
    </row>
    <row r="214" spans="1:6" ht="12.75" hidden="1">
      <c r="A214" s="21"/>
      <c r="B214" s="31"/>
      <c r="C214" s="22"/>
      <c r="D214" s="22"/>
      <c r="E214" s="23"/>
      <c r="F214" s="41"/>
    </row>
    <row r="215" spans="1:6" ht="12.75">
      <c r="A215" s="56" t="s">
        <v>173</v>
      </c>
      <c r="B215" s="22" t="s">
        <v>171</v>
      </c>
      <c r="C215" s="22"/>
      <c r="D215" s="22"/>
      <c r="E215" s="23">
        <f>E216</f>
        <v>703.504</v>
      </c>
      <c r="F215" s="41"/>
    </row>
    <row r="216" spans="1:6" ht="12.75">
      <c r="A216" s="21" t="s">
        <v>36</v>
      </c>
      <c r="B216" s="22" t="s">
        <v>171</v>
      </c>
      <c r="C216" s="22" t="s">
        <v>27</v>
      </c>
      <c r="D216" s="22"/>
      <c r="E216" s="23">
        <f>E217</f>
        <v>703.504</v>
      </c>
      <c r="F216" s="41"/>
    </row>
    <row r="217" spans="1:9" ht="12.75">
      <c r="A217" s="21" t="s">
        <v>28</v>
      </c>
      <c r="B217" s="22" t="s">
        <v>171</v>
      </c>
      <c r="C217" s="22" t="s">
        <v>29</v>
      </c>
      <c r="D217" s="22"/>
      <c r="E217" s="23">
        <f>E218</f>
        <v>703.504</v>
      </c>
      <c r="F217" s="41"/>
      <c r="I217" s="27"/>
    </row>
    <row r="218" spans="1:9" ht="12.75">
      <c r="A218" s="55" t="s">
        <v>135</v>
      </c>
      <c r="B218" s="22" t="s">
        <v>171</v>
      </c>
      <c r="C218" s="22" t="s">
        <v>29</v>
      </c>
      <c r="D218" s="22" t="s">
        <v>136</v>
      </c>
      <c r="E218" s="23">
        <f>E219</f>
        <v>703.504</v>
      </c>
      <c r="F218" s="41"/>
      <c r="I218" s="27"/>
    </row>
    <row r="219" spans="1:9" ht="12.75">
      <c r="A219" s="21" t="s">
        <v>163</v>
      </c>
      <c r="B219" s="22" t="s">
        <v>171</v>
      </c>
      <c r="C219" s="22" t="s">
        <v>29</v>
      </c>
      <c r="D219" s="22" t="s">
        <v>164</v>
      </c>
      <c r="E219" s="23">
        <f>670.17-4.296-1.26+21.44+17.44+0.01</f>
        <v>703.504</v>
      </c>
      <c r="F219" s="41"/>
      <c r="I219" s="27"/>
    </row>
    <row r="220" spans="1:9" ht="12.75">
      <c r="A220" s="21" t="s">
        <v>173</v>
      </c>
      <c r="B220" s="31" t="s">
        <v>171</v>
      </c>
      <c r="C220" s="22"/>
      <c r="D220" s="22"/>
      <c r="E220" s="23">
        <f>E221</f>
        <v>9.8</v>
      </c>
      <c r="F220" s="41"/>
      <c r="I220" s="27"/>
    </row>
    <row r="221" spans="1:9" ht="12.75">
      <c r="A221" s="21" t="s">
        <v>174</v>
      </c>
      <c r="B221" s="31" t="s">
        <v>171</v>
      </c>
      <c r="C221" s="22" t="s">
        <v>175</v>
      </c>
      <c r="D221" s="22"/>
      <c r="E221" s="23">
        <f>E222+E227</f>
        <v>9.8</v>
      </c>
      <c r="F221" s="41"/>
      <c r="I221" s="27"/>
    </row>
    <row r="222" spans="1:9" ht="12.75">
      <c r="A222" s="21" t="s">
        <v>176</v>
      </c>
      <c r="B222" s="31" t="s">
        <v>171</v>
      </c>
      <c r="C222" s="22" t="s">
        <v>177</v>
      </c>
      <c r="D222" s="22"/>
      <c r="E222" s="23">
        <f>E223</f>
        <v>4.8</v>
      </c>
      <c r="F222" s="41"/>
      <c r="I222" s="27"/>
    </row>
    <row r="223" spans="1:9" ht="12.75">
      <c r="A223" s="21" t="s">
        <v>135</v>
      </c>
      <c r="B223" s="31" t="s">
        <v>171</v>
      </c>
      <c r="C223" s="22" t="s">
        <v>177</v>
      </c>
      <c r="D223" s="22" t="s">
        <v>136</v>
      </c>
      <c r="E223" s="23">
        <f>E224</f>
        <v>4.8</v>
      </c>
      <c r="F223" s="41"/>
      <c r="I223" s="27"/>
    </row>
    <row r="224" spans="1:9" ht="54" customHeight="1">
      <c r="A224" s="21" t="s">
        <v>163</v>
      </c>
      <c r="B224" s="31" t="s">
        <v>171</v>
      </c>
      <c r="C224" s="22" t="s">
        <v>177</v>
      </c>
      <c r="D224" s="22" t="s">
        <v>164</v>
      </c>
      <c r="E224" s="23">
        <v>4.8</v>
      </c>
      <c r="F224" s="41"/>
      <c r="I224" s="27"/>
    </row>
    <row r="225" spans="1:9" ht="12.75" hidden="1">
      <c r="A225" s="56" t="s">
        <v>173</v>
      </c>
      <c r="B225" s="31" t="s">
        <v>171</v>
      </c>
      <c r="C225" s="22"/>
      <c r="D225" s="22"/>
      <c r="E225" s="23"/>
      <c r="F225" s="41"/>
      <c r="I225" s="27"/>
    </row>
    <row r="226" spans="1:9" ht="12.75" hidden="1">
      <c r="A226" s="25" t="s">
        <v>174</v>
      </c>
      <c r="B226" s="22" t="s">
        <v>171</v>
      </c>
      <c r="C226" s="22" t="s">
        <v>175</v>
      </c>
      <c r="D226" s="22"/>
      <c r="E226" s="23"/>
      <c r="F226" s="41"/>
      <c r="I226" s="27"/>
    </row>
    <row r="227" spans="1:9" ht="12.75">
      <c r="A227" s="25" t="s">
        <v>178</v>
      </c>
      <c r="B227" s="22" t="s">
        <v>171</v>
      </c>
      <c r="C227" s="22" t="s">
        <v>179</v>
      </c>
      <c r="D227" s="22"/>
      <c r="E227" s="23">
        <v>5</v>
      </c>
      <c r="F227" s="41"/>
      <c r="I227" s="27"/>
    </row>
    <row r="228" spans="1:9" ht="12.75">
      <c r="A228" s="21" t="s">
        <v>135</v>
      </c>
      <c r="B228" s="22" t="s">
        <v>171</v>
      </c>
      <c r="C228" s="22" t="s">
        <v>179</v>
      </c>
      <c r="D228" s="22" t="s">
        <v>136</v>
      </c>
      <c r="E228" s="23">
        <f>E229</f>
        <v>5</v>
      </c>
      <c r="F228" s="41"/>
      <c r="I228" s="27"/>
    </row>
    <row r="229" spans="1:9" ht="12.75">
      <c r="A229" s="21" t="s">
        <v>163</v>
      </c>
      <c r="B229" s="22" t="s">
        <v>171</v>
      </c>
      <c r="C229" s="22" t="s">
        <v>179</v>
      </c>
      <c r="D229" s="22" t="s">
        <v>164</v>
      </c>
      <c r="E229" s="23">
        <v>5</v>
      </c>
      <c r="F229" s="41"/>
      <c r="I229" s="27"/>
    </row>
    <row r="230" spans="1:9" ht="12.75">
      <c r="A230" s="30" t="s">
        <v>180</v>
      </c>
      <c r="B230" s="22" t="s">
        <v>171</v>
      </c>
      <c r="C230" s="22"/>
      <c r="D230" s="22"/>
      <c r="E230" s="23">
        <f>E231</f>
        <v>422.24</v>
      </c>
      <c r="F230" s="41"/>
      <c r="I230" s="27"/>
    </row>
    <row r="231" spans="1:6" ht="12.75">
      <c r="A231" s="21" t="s">
        <v>72</v>
      </c>
      <c r="B231" s="22" t="s">
        <v>181</v>
      </c>
      <c r="C231" s="22" t="s">
        <v>73</v>
      </c>
      <c r="D231" s="22"/>
      <c r="E231" s="23">
        <f>E232</f>
        <v>422.24</v>
      </c>
      <c r="F231" s="41"/>
    </row>
    <row r="232" spans="1:6" ht="12.75">
      <c r="A232" s="21" t="s">
        <v>172</v>
      </c>
      <c r="B232" s="22" t="s">
        <v>181</v>
      </c>
      <c r="C232" s="22" t="s">
        <v>75</v>
      </c>
      <c r="D232" s="22"/>
      <c r="E232" s="23">
        <f>E233</f>
        <v>422.24</v>
      </c>
      <c r="F232" s="41"/>
    </row>
    <row r="233" spans="1:6" ht="12.75">
      <c r="A233" s="21" t="s">
        <v>135</v>
      </c>
      <c r="B233" s="22" t="s">
        <v>181</v>
      </c>
      <c r="C233" s="22" t="s">
        <v>75</v>
      </c>
      <c r="D233" s="22" t="s">
        <v>136</v>
      </c>
      <c r="E233" s="23">
        <f>E234</f>
        <v>422.24</v>
      </c>
      <c r="F233" s="41"/>
    </row>
    <row r="234" spans="1:6" ht="12.75">
      <c r="A234" s="21" t="s">
        <v>163</v>
      </c>
      <c r="B234" s="22" t="s">
        <v>181</v>
      </c>
      <c r="C234" s="22" t="s">
        <v>75</v>
      </c>
      <c r="D234" s="22" t="s">
        <v>164</v>
      </c>
      <c r="E234" s="23">
        <v>422.24</v>
      </c>
      <c r="F234" s="41"/>
    </row>
    <row r="235" spans="1:5" ht="40.5" customHeight="1" hidden="1">
      <c r="A235" s="21" t="s">
        <v>182</v>
      </c>
      <c r="B235" s="22" t="s">
        <v>181</v>
      </c>
      <c r="C235" s="57"/>
      <c r="D235" s="15"/>
      <c r="E235" s="23">
        <f>E237</f>
        <v>0</v>
      </c>
    </row>
    <row r="236" spans="1:5" ht="40.5" customHeight="1" hidden="1">
      <c r="A236" s="21" t="s">
        <v>183</v>
      </c>
      <c r="B236" s="58" t="s">
        <v>184</v>
      </c>
      <c r="C236" s="22"/>
      <c r="D236" s="22"/>
      <c r="E236" s="23">
        <f>E238</f>
        <v>0</v>
      </c>
    </row>
    <row r="237" spans="1:5" ht="40.5" customHeight="1" hidden="1">
      <c r="A237" s="21" t="s">
        <v>36</v>
      </c>
      <c r="B237" s="22" t="s">
        <v>185</v>
      </c>
      <c r="C237" s="22" t="s">
        <v>27</v>
      </c>
      <c r="D237" s="28"/>
      <c r="E237" s="23">
        <f>E239</f>
        <v>0</v>
      </c>
    </row>
    <row r="238" spans="1:5" ht="40.5" customHeight="1" hidden="1">
      <c r="A238" s="21" t="s">
        <v>37</v>
      </c>
      <c r="B238" s="22" t="s">
        <v>185</v>
      </c>
      <c r="C238" s="22" t="s">
        <v>29</v>
      </c>
      <c r="D238" s="22"/>
      <c r="E238" s="23">
        <f>E239</f>
        <v>0</v>
      </c>
    </row>
    <row r="239" spans="1:5" ht="40.5" customHeight="1" hidden="1">
      <c r="A239" s="21" t="s">
        <v>55</v>
      </c>
      <c r="B239" s="22" t="s">
        <v>186</v>
      </c>
      <c r="C239" s="22" t="s">
        <v>29</v>
      </c>
      <c r="D239" s="22" t="s">
        <v>56</v>
      </c>
      <c r="E239" s="23">
        <f>E240</f>
        <v>0</v>
      </c>
    </row>
    <row r="240" spans="1:5" ht="40.5" customHeight="1" hidden="1">
      <c r="A240" s="21" t="s">
        <v>187</v>
      </c>
      <c r="B240" s="22" t="s">
        <v>185</v>
      </c>
      <c r="C240" s="22" t="s">
        <v>29</v>
      </c>
      <c r="D240" s="22" t="s">
        <v>188</v>
      </c>
      <c r="E240" s="23">
        <v>0</v>
      </c>
    </row>
    <row r="241" spans="1:5" ht="32.25" customHeight="1" hidden="1">
      <c r="A241" s="21" t="s">
        <v>182</v>
      </c>
      <c r="B241" s="22" t="s">
        <v>185</v>
      </c>
      <c r="C241" s="22"/>
      <c r="D241" s="22"/>
      <c r="E241" s="23">
        <f>E242</f>
        <v>0</v>
      </c>
    </row>
    <row r="242" spans="1:5" ht="62.25" customHeight="1" hidden="1">
      <c r="A242" s="21" t="s">
        <v>133</v>
      </c>
      <c r="B242" s="22" t="s">
        <v>125</v>
      </c>
      <c r="C242" s="22"/>
      <c r="D242" s="22"/>
      <c r="E242" s="23">
        <f>E243</f>
        <v>0</v>
      </c>
    </row>
    <row r="243" spans="1:5" ht="33" customHeight="1" hidden="1">
      <c r="A243" s="21" t="s">
        <v>36</v>
      </c>
      <c r="B243" s="22" t="s">
        <v>134</v>
      </c>
      <c r="C243" s="22" t="s">
        <v>27</v>
      </c>
      <c r="D243" s="22"/>
      <c r="E243" s="23">
        <f>E244</f>
        <v>0</v>
      </c>
    </row>
    <row r="244" spans="1:5" ht="33" customHeight="1" hidden="1">
      <c r="A244" s="21" t="s">
        <v>37</v>
      </c>
      <c r="B244" s="22" t="s">
        <v>134</v>
      </c>
      <c r="C244" s="22" t="s">
        <v>29</v>
      </c>
      <c r="D244" s="22"/>
      <c r="E244" s="23">
        <f>E245</f>
        <v>0</v>
      </c>
    </row>
    <row r="245" spans="1:5" ht="33" customHeight="1" hidden="1">
      <c r="A245" s="21" t="s">
        <v>135</v>
      </c>
      <c r="B245" s="22" t="s">
        <v>134</v>
      </c>
      <c r="C245" s="22" t="s">
        <v>29</v>
      </c>
      <c r="D245" s="22" t="s">
        <v>136</v>
      </c>
      <c r="E245" s="23">
        <f>E246</f>
        <v>0</v>
      </c>
    </row>
    <row r="246" spans="1:5" ht="33" customHeight="1" hidden="1">
      <c r="A246" s="21" t="s">
        <v>124</v>
      </c>
      <c r="B246" s="22" t="s">
        <v>134</v>
      </c>
      <c r="C246" s="22" t="s">
        <v>29</v>
      </c>
      <c r="D246" s="22" t="s">
        <v>137</v>
      </c>
      <c r="E246" s="23">
        <v>0</v>
      </c>
    </row>
    <row r="247" spans="1:5" ht="12.75" hidden="1">
      <c r="A247" s="28" t="s">
        <v>182</v>
      </c>
      <c r="B247" s="22" t="s">
        <v>134</v>
      </c>
      <c r="C247" s="38"/>
      <c r="D247" s="38"/>
      <c r="E247" s="39" t="e">
        <f>#REF!</f>
        <v>#REF!</v>
      </c>
    </row>
    <row r="248" spans="1:5" ht="25.5" customHeight="1" hidden="1">
      <c r="A248" s="59" t="s">
        <v>189</v>
      </c>
      <c r="B248" s="38" t="s">
        <v>190</v>
      </c>
      <c r="C248" s="22"/>
      <c r="D248" s="22"/>
      <c r="E248" s="23">
        <f>E249</f>
        <v>0</v>
      </c>
    </row>
    <row r="249" spans="1:5" ht="12.75" hidden="1">
      <c r="A249" s="21" t="s">
        <v>36</v>
      </c>
      <c r="B249" s="22" t="s">
        <v>191</v>
      </c>
      <c r="C249" s="22" t="s">
        <v>27</v>
      </c>
      <c r="D249" s="22"/>
      <c r="E249" s="23">
        <f>E250</f>
        <v>0</v>
      </c>
    </row>
    <row r="250" spans="1:5" ht="12.75" hidden="1">
      <c r="A250" s="21" t="s">
        <v>28</v>
      </c>
      <c r="B250" s="22" t="s">
        <v>191</v>
      </c>
      <c r="C250" s="22" t="s">
        <v>29</v>
      </c>
      <c r="D250" s="22"/>
      <c r="E250" s="23">
        <f>E251</f>
        <v>0</v>
      </c>
    </row>
    <row r="251" spans="1:5" ht="12.75" hidden="1">
      <c r="A251" s="60" t="s">
        <v>192</v>
      </c>
      <c r="B251" s="22" t="s">
        <v>191</v>
      </c>
      <c r="C251" s="22" t="s">
        <v>29</v>
      </c>
      <c r="D251" s="22" t="s">
        <v>56</v>
      </c>
      <c r="E251" s="23">
        <f>E252</f>
        <v>0</v>
      </c>
    </row>
    <row r="252" spans="1:5" ht="12.75" hidden="1">
      <c r="A252" s="60" t="s">
        <v>187</v>
      </c>
      <c r="B252" s="22" t="s">
        <v>191</v>
      </c>
      <c r="C252" s="22" t="s">
        <v>29</v>
      </c>
      <c r="D252" s="22" t="s">
        <v>188</v>
      </c>
      <c r="E252" s="23">
        <v>0</v>
      </c>
    </row>
    <row r="253" spans="1:5" ht="12.75">
      <c r="A253" s="25" t="s">
        <v>193</v>
      </c>
      <c r="B253" s="22" t="s">
        <v>191</v>
      </c>
      <c r="C253" s="28"/>
      <c r="D253" s="28"/>
      <c r="E253" s="50">
        <f>E254</f>
        <v>1622.7</v>
      </c>
    </row>
    <row r="254" spans="1:5" ht="12.75">
      <c r="A254" s="30" t="s">
        <v>194</v>
      </c>
      <c r="B254" s="35" t="s">
        <v>195</v>
      </c>
      <c r="C254" s="28"/>
      <c r="D254" s="28"/>
      <c r="E254" s="50">
        <f>E255</f>
        <v>1622.7</v>
      </c>
    </row>
    <row r="255" spans="1:5" ht="12.75">
      <c r="A255" s="25" t="s">
        <v>152</v>
      </c>
      <c r="B255" s="35" t="s">
        <v>196</v>
      </c>
      <c r="C255" s="33" t="s">
        <v>153</v>
      </c>
      <c r="D255" s="33"/>
      <c r="E255" s="46">
        <f>E257</f>
        <v>1622.7</v>
      </c>
    </row>
    <row r="256" spans="1:5" ht="12.75" hidden="1">
      <c r="A256" s="26" t="s">
        <v>154</v>
      </c>
      <c r="B256" s="61" t="s">
        <v>196</v>
      </c>
      <c r="C256" s="22" t="s">
        <v>153</v>
      </c>
      <c r="D256" s="22"/>
      <c r="E256" s="23">
        <f>E257</f>
        <v>1622.7</v>
      </c>
    </row>
    <row r="257" spans="1:5" ht="12.75">
      <c r="A257" s="21" t="s">
        <v>197</v>
      </c>
      <c r="B257" s="22" t="s">
        <v>99</v>
      </c>
      <c r="C257" s="22" t="s">
        <v>155</v>
      </c>
      <c r="D257" s="28"/>
      <c r="E257" s="23">
        <f>E258</f>
        <v>1622.7</v>
      </c>
    </row>
    <row r="258" spans="1:5" ht="12.75">
      <c r="A258" s="21" t="s">
        <v>103</v>
      </c>
      <c r="B258" s="35" t="s">
        <v>196</v>
      </c>
      <c r="C258" s="22" t="s">
        <v>155</v>
      </c>
      <c r="D258" s="22" t="s">
        <v>104</v>
      </c>
      <c r="E258" s="23">
        <f>E259</f>
        <v>1622.7</v>
      </c>
    </row>
    <row r="259" spans="1:5" ht="12.75">
      <c r="A259" s="21" t="s">
        <v>105</v>
      </c>
      <c r="B259" s="35" t="s">
        <v>196</v>
      </c>
      <c r="C259" s="22" t="s">
        <v>155</v>
      </c>
      <c r="D259" s="22" t="s">
        <v>107</v>
      </c>
      <c r="E259" s="23">
        <v>1622.7</v>
      </c>
    </row>
    <row r="260" spans="1:5" ht="12.75">
      <c r="A260" s="21" t="s">
        <v>198</v>
      </c>
      <c r="B260" s="35" t="s">
        <v>196</v>
      </c>
      <c r="C260" s="22"/>
      <c r="D260" s="22"/>
      <c r="E260" s="23">
        <f>E261</f>
        <v>2</v>
      </c>
    </row>
    <row r="261" spans="1:5" ht="12.75">
      <c r="A261" s="21" t="s">
        <v>199</v>
      </c>
      <c r="B261" s="22" t="s">
        <v>200</v>
      </c>
      <c r="C261" s="22"/>
      <c r="D261" s="22"/>
      <c r="E261" s="23">
        <f>E262</f>
        <v>2</v>
      </c>
    </row>
    <row r="262" spans="1:5" ht="12.75">
      <c r="A262" s="21" t="s">
        <v>174</v>
      </c>
      <c r="B262" s="22" t="s">
        <v>201</v>
      </c>
      <c r="C262" s="22" t="s">
        <v>175</v>
      </c>
      <c r="D262" s="22"/>
      <c r="E262" s="23">
        <f>E263</f>
        <v>2</v>
      </c>
    </row>
    <row r="263" spans="1:5" ht="12.75">
      <c r="A263" s="21" t="s">
        <v>202</v>
      </c>
      <c r="B263" s="22" t="s">
        <v>201</v>
      </c>
      <c r="C263" s="22" t="s">
        <v>203</v>
      </c>
      <c r="D263" s="22"/>
      <c r="E263" s="23">
        <f>E264</f>
        <v>2</v>
      </c>
    </row>
    <row r="264" spans="1:5" ht="12.75">
      <c r="A264" s="21" t="s">
        <v>135</v>
      </c>
      <c r="B264" s="22" t="s">
        <v>201</v>
      </c>
      <c r="C264" s="22" t="s">
        <v>203</v>
      </c>
      <c r="D264" s="22" t="s">
        <v>136</v>
      </c>
      <c r="E264" s="23">
        <f>E265</f>
        <v>2</v>
      </c>
    </row>
    <row r="265" spans="1:5" ht="12.75">
      <c r="A265" s="55" t="s">
        <v>204</v>
      </c>
      <c r="B265" s="38" t="s">
        <v>201</v>
      </c>
      <c r="C265" s="38" t="s">
        <v>203</v>
      </c>
      <c r="D265" s="38" t="s">
        <v>205</v>
      </c>
      <c r="E265" s="39">
        <v>2</v>
      </c>
    </row>
    <row r="266" spans="1:5" ht="12.75">
      <c r="A266" s="21" t="s">
        <v>206</v>
      </c>
      <c r="B266" s="22" t="s">
        <v>207</v>
      </c>
      <c r="C266" s="22"/>
      <c r="D266" s="22"/>
      <c r="E266" s="23">
        <f>E275+E269</f>
        <v>849.28</v>
      </c>
    </row>
    <row r="267" spans="1:5" ht="12.75" hidden="1">
      <c r="A267" s="21" t="s">
        <v>208</v>
      </c>
      <c r="B267" s="22" t="s">
        <v>207</v>
      </c>
      <c r="C267" s="22"/>
      <c r="D267" s="22"/>
      <c r="E267" s="23"/>
    </row>
    <row r="268" spans="1:5" ht="12.75">
      <c r="A268" s="21" t="s">
        <v>208</v>
      </c>
      <c r="B268" s="22" t="s">
        <v>209</v>
      </c>
      <c r="C268" s="22"/>
      <c r="D268" s="22"/>
      <c r="E268" s="23">
        <v>88.72</v>
      </c>
    </row>
    <row r="269" spans="1:5" ht="51" customHeight="1">
      <c r="A269" s="21" t="s">
        <v>161</v>
      </c>
      <c r="B269" s="22" t="s">
        <v>209</v>
      </c>
      <c r="C269" s="22" t="s">
        <v>73</v>
      </c>
      <c r="D269" s="22"/>
      <c r="E269" s="23">
        <v>88.72</v>
      </c>
    </row>
    <row r="270" spans="1:5" ht="12.75">
      <c r="A270" s="21" t="s">
        <v>74</v>
      </c>
      <c r="B270" s="22" t="s">
        <v>209</v>
      </c>
      <c r="C270" s="22" t="s">
        <v>75</v>
      </c>
      <c r="D270" s="22"/>
      <c r="E270" s="23">
        <v>88.72</v>
      </c>
    </row>
    <row r="271" spans="1:5" ht="12.75">
      <c r="A271" s="21" t="s">
        <v>135</v>
      </c>
      <c r="B271" s="22" t="s">
        <v>209</v>
      </c>
      <c r="C271" s="22" t="s">
        <v>75</v>
      </c>
      <c r="D271" s="22" t="s">
        <v>136</v>
      </c>
      <c r="E271" s="23">
        <v>88.72</v>
      </c>
    </row>
    <row r="272" spans="1:5" ht="12.75">
      <c r="A272" s="21" t="s">
        <v>210</v>
      </c>
      <c r="B272" s="22" t="s">
        <v>209</v>
      </c>
      <c r="C272" s="22" t="s">
        <v>75</v>
      </c>
      <c r="D272" s="22" t="s">
        <v>211</v>
      </c>
      <c r="E272" s="23">
        <v>88.72</v>
      </c>
    </row>
    <row r="273" spans="1:5" ht="12.75">
      <c r="A273" s="21" t="s">
        <v>208</v>
      </c>
      <c r="B273" s="22" t="s">
        <v>212</v>
      </c>
      <c r="C273" s="22"/>
      <c r="D273" s="22"/>
      <c r="E273" s="23">
        <v>760.56</v>
      </c>
    </row>
    <row r="274" spans="1:5" ht="10.5" customHeight="1" hidden="1">
      <c r="A274" s="21"/>
      <c r="B274" s="22"/>
      <c r="C274" s="22"/>
      <c r="D274" s="22"/>
      <c r="E274" s="23"/>
    </row>
    <row r="275" spans="1:5" ht="12.75">
      <c r="A275" s="21" t="s">
        <v>72</v>
      </c>
      <c r="B275" s="22" t="s">
        <v>212</v>
      </c>
      <c r="C275" s="22" t="s">
        <v>73</v>
      </c>
      <c r="D275" s="22"/>
      <c r="E275" s="23">
        <f>E276</f>
        <v>760.56</v>
      </c>
    </row>
    <row r="276" spans="1:5" ht="24" customHeight="1">
      <c r="A276" s="21" t="s">
        <v>167</v>
      </c>
      <c r="B276" s="22" t="s">
        <v>212</v>
      </c>
      <c r="C276" s="22" t="s">
        <v>75</v>
      </c>
      <c r="D276" s="22"/>
      <c r="E276" s="23">
        <f>E277</f>
        <v>760.56</v>
      </c>
    </row>
    <row r="277" spans="1:5" ht="12.75">
      <c r="A277" s="62" t="s">
        <v>135</v>
      </c>
      <c r="B277" s="33" t="s">
        <v>212</v>
      </c>
      <c r="C277" s="33" t="s">
        <v>75</v>
      </c>
      <c r="D277" s="33" t="s">
        <v>136</v>
      </c>
      <c r="E277" s="46">
        <f>E278</f>
        <v>760.56</v>
      </c>
    </row>
    <row r="278" spans="1:5" ht="12.75">
      <c r="A278" s="21" t="s">
        <v>210</v>
      </c>
      <c r="B278" s="22" t="s">
        <v>212</v>
      </c>
      <c r="C278" s="22" t="s">
        <v>75</v>
      </c>
      <c r="D278" s="22" t="s">
        <v>211</v>
      </c>
      <c r="E278" s="23">
        <v>760.56</v>
      </c>
    </row>
    <row r="279" spans="1:8" ht="12.75">
      <c r="A279" s="63" t="s">
        <v>213</v>
      </c>
      <c r="B279" s="22" t="s">
        <v>212</v>
      </c>
      <c r="C279" s="64"/>
      <c r="D279" s="64"/>
      <c r="E279" s="65">
        <f>E155+E16+E144</f>
        <v>9275.82</v>
      </c>
      <c r="F279" s="48"/>
      <c r="G279" s="2"/>
      <c r="H279" s="2"/>
    </row>
    <row r="280" spans="2:7" ht="12.75">
      <c r="B280" s="64"/>
      <c r="G280" s="48"/>
    </row>
    <row r="281" spans="6:7" ht="12.75">
      <c r="F281" s="2"/>
      <c r="G281" s="48"/>
    </row>
  </sheetData>
  <sheetProtection selectLockedCells="1" selectUnlockedCells="1"/>
  <mergeCells count="13">
    <mergeCell ref="C1:E1"/>
    <mergeCell ref="B2:E2"/>
    <mergeCell ref="C3:E3"/>
    <mergeCell ref="C4:E4"/>
    <mergeCell ref="C5:E5"/>
    <mergeCell ref="B6:E6"/>
    <mergeCell ref="A7:E7"/>
    <mergeCell ref="A8:E8"/>
    <mergeCell ref="B9:E9"/>
    <mergeCell ref="B10:E10"/>
    <mergeCell ref="A11:E11"/>
    <mergeCell ref="A13:A14"/>
    <mergeCell ref="E13:E1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244">
      <selection activeCell="A200" sqref="A200"/>
    </sheetView>
  </sheetViews>
  <sheetFormatPr defaultColWidth="9.140625" defaultRowHeight="12.75"/>
  <cols>
    <col min="1" max="1" width="41.28125" style="66" customWidth="1"/>
    <col min="2" max="2" width="14.00390625" style="66" customWidth="1"/>
    <col min="3" max="3" width="10.140625" style="66" customWidth="1"/>
    <col min="4" max="4" width="11.140625" style="66" customWidth="1"/>
    <col min="5" max="5" width="15.140625" style="67" customWidth="1"/>
    <col min="6" max="6" width="17.28125" style="66" customWidth="1"/>
    <col min="7" max="31" width="15.7109375" style="66" customWidth="1"/>
    <col min="32" max="16384" width="8.8515625" style="66" customWidth="1"/>
  </cols>
  <sheetData>
    <row r="1" spans="4:6" ht="12.75">
      <c r="D1" s="68" t="s">
        <v>214</v>
      </c>
      <c r="E1" s="68"/>
      <c r="F1" s="68"/>
    </row>
    <row r="2" spans="4:6" ht="12.75">
      <c r="D2" s="68" t="s">
        <v>215</v>
      </c>
      <c r="E2" s="68"/>
      <c r="F2" s="68"/>
    </row>
    <row r="3" spans="4:6" ht="12.75">
      <c r="D3" s="68" t="s">
        <v>6</v>
      </c>
      <c r="E3" s="68"/>
      <c r="F3" s="68"/>
    </row>
    <row r="4" spans="4:6" ht="12.75">
      <c r="D4" s="68" t="s">
        <v>216</v>
      </c>
      <c r="E4" s="68"/>
      <c r="F4" s="68"/>
    </row>
    <row r="5" spans="1:6" ht="12.75">
      <c r="A5" s="69"/>
      <c r="B5" s="70" t="s">
        <v>217</v>
      </c>
      <c r="C5" s="70"/>
      <c r="D5" s="70"/>
      <c r="E5" s="70"/>
      <c r="F5" s="70"/>
    </row>
    <row r="6" spans="1:6" ht="15" customHeight="1">
      <c r="A6" s="70" t="s">
        <v>218</v>
      </c>
      <c r="B6" s="70"/>
      <c r="C6" s="70"/>
      <c r="D6" s="70"/>
      <c r="E6" s="70"/>
      <c r="F6" s="70"/>
    </row>
    <row r="7" spans="1:6" ht="12.75">
      <c r="A7" s="70" t="s">
        <v>6</v>
      </c>
      <c r="B7" s="70"/>
      <c r="C7" s="70"/>
      <c r="D7" s="70"/>
      <c r="E7" s="70"/>
      <c r="F7" s="70"/>
    </row>
    <row r="8" spans="2:6" ht="13.5" customHeight="1">
      <c r="B8" s="71" t="s">
        <v>219</v>
      </c>
      <c r="C8" s="71"/>
      <c r="D8" s="71"/>
      <c r="E8" s="71"/>
      <c r="F8" s="71"/>
    </row>
    <row r="9" spans="1:5" ht="7.5" customHeight="1" hidden="1">
      <c r="A9" s="72"/>
      <c r="B9" s="73"/>
      <c r="C9" s="73"/>
      <c r="D9" s="73"/>
      <c r="E9" s="73"/>
    </row>
    <row r="10" spans="1:5" ht="41.25" customHeight="1">
      <c r="A10" s="74" t="s">
        <v>220</v>
      </c>
      <c r="B10" s="74"/>
      <c r="C10" s="74"/>
      <c r="D10" s="74"/>
      <c r="E10" s="74"/>
    </row>
    <row r="11" spans="1:5" ht="12.75">
      <c r="A11" s="75"/>
      <c r="D11" s="76"/>
      <c r="E11" s="77" t="s">
        <v>9</v>
      </c>
    </row>
    <row r="12" spans="1:6" ht="13.5" customHeight="1">
      <c r="A12" s="78" t="s">
        <v>10</v>
      </c>
      <c r="B12" s="79"/>
      <c r="C12" s="79"/>
      <c r="D12" s="79"/>
      <c r="E12" s="80" t="s">
        <v>221</v>
      </c>
      <c r="F12" s="80" t="s">
        <v>222</v>
      </c>
    </row>
    <row r="13" spans="1:6" ht="12.75">
      <c r="A13" s="78"/>
      <c r="B13" s="78" t="s">
        <v>12</v>
      </c>
      <c r="C13" s="78" t="s">
        <v>13</v>
      </c>
      <c r="D13" s="78" t="s">
        <v>14</v>
      </c>
      <c r="E13" s="80"/>
      <c r="F13" s="80"/>
    </row>
    <row r="14" spans="1:6" ht="12.75">
      <c r="A14" s="81" t="s">
        <v>15</v>
      </c>
      <c r="B14" s="81" t="s">
        <v>16</v>
      </c>
      <c r="C14" s="81" t="s">
        <v>17</v>
      </c>
      <c r="D14" s="81" t="s">
        <v>18</v>
      </c>
      <c r="E14" s="82" t="s">
        <v>19</v>
      </c>
      <c r="F14" s="83" t="s">
        <v>223</v>
      </c>
    </row>
    <row r="15" spans="1:6" ht="12.75">
      <c r="A15" s="84" t="s">
        <v>20</v>
      </c>
      <c r="B15" s="85" t="s">
        <v>21</v>
      </c>
      <c r="C15" s="85"/>
      <c r="D15" s="85"/>
      <c r="E15" s="86">
        <f>E16+E58+E94+E125</f>
        <v>4035.368</v>
      </c>
      <c r="F15" s="86">
        <f>F16+F58+F94+F125</f>
        <v>4061.75</v>
      </c>
    </row>
    <row r="16" spans="1:6" ht="27" customHeight="1">
      <c r="A16" s="87" t="s">
        <v>22</v>
      </c>
      <c r="B16" s="85" t="s">
        <v>23</v>
      </c>
      <c r="C16" s="85"/>
      <c r="D16" s="85"/>
      <c r="E16" s="86">
        <f>E17+E37+E42+E47+E52+E32</f>
        <v>318.65</v>
      </c>
      <c r="F16" s="86">
        <f>F17+F37+F42+F47+F52+F32</f>
        <v>318.65</v>
      </c>
    </row>
    <row r="17" spans="1:6" ht="12.75">
      <c r="A17" s="87" t="s">
        <v>24</v>
      </c>
      <c r="B17" s="85" t="s">
        <v>25</v>
      </c>
      <c r="C17" s="85"/>
      <c r="D17" s="85"/>
      <c r="E17" s="86">
        <f>E19</f>
        <v>263.4</v>
      </c>
      <c r="F17" s="86">
        <f>F19</f>
        <v>263.4</v>
      </c>
    </row>
    <row r="18" spans="1:6" ht="12.75">
      <c r="A18" s="88" t="s">
        <v>26</v>
      </c>
      <c r="B18" s="85" t="s">
        <v>25</v>
      </c>
      <c r="C18" s="85" t="s">
        <v>27</v>
      </c>
      <c r="D18" s="85"/>
      <c r="E18" s="86">
        <f aca="true" t="shared" si="0" ref="E18:F20">E19</f>
        <v>263.4</v>
      </c>
      <c r="F18" s="86">
        <f t="shared" si="0"/>
        <v>263.4</v>
      </c>
    </row>
    <row r="19" spans="1:6" ht="12.75">
      <c r="A19" s="88" t="s">
        <v>28</v>
      </c>
      <c r="B19" s="85" t="s">
        <v>25</v>
      </c>
      <c r="C19" s="85" t="s">
        <v>29</v>
      </c>
      <c r="D19" s="85"/>
      <c r="E19" s="86">
        <f t="shared" si="0"/>
        <v>263.4</v>
      </c>
      <c r="F19" s="86">
        <f t="shared" si="0"/>
        <v>263.4</v>
      </c>
    </row>
    <row r="20" spans="1:6" ht="12.75">
      <c r="A20" s="84" t="s">
        <v>30</v>
      </c>
      <c r="B20" s="85" t="s">
        <v>25</v>
      </c>
      <c r="C20" s="85" t="s">
        <v>29</v>
      </c>
      <c r="D20" s="85" t="s">
        <v>31</v>
      </c>
      <c r="E20" s="86">
        <f t="shared" si="0"/>
        <v>263.4</v>
      </c>
      <c r="F20" s="86">
        <f t="shared" si="0"/>
        <v>263.4</v>
      </c>
    </row>
    <row r="21" spans="1:6" ht="12.75">
      <c r="A21" s="84" t="s">
        <v>32</v>
      </c>
      <c r="B21" s="85" t="s">
        <v>25</v>
      </c>
      <c r="C21" s="85" t="s">
        <v>29</v>
      </c>
      <c r="D21" s="85" t="s">
        <v>33</v>
      </c>
      <c r="E21" s="86">
        <v>263.4</v>
      </c>
      <c r="F21" s="89">
        <v>263.4</v>
      </c>
    </row>
    <row r="22" spans="1:6" ht="12.75" hidden="1">
      <c r="A22" s="84" t="s">
        <v>34</v>
      </c>
      <c r="B22" s="85" t="s">
        <v>35</v>
      </c>
      <c r="C22" s="85"/>
      <c r="D22" s="85"/>
      <c r="E22" s="86">
        <f>E24</f>
        <v>0</v>
      </c>
      <c r="F22" s="90"/>
    </row>
    <row r="23" spans="1:8" ht="12.75" hidden="1">
      <c r="A23" s="84" t="s">
        <v>36</v>
      </c>
      <c r="B23" s="85" t="s">
        <v>35</v>
      </c>
      <c r="C23" s="85"/>
      <c r="D23" s="85"/>
      <c r="E23" s="86">
        <f>E24</f>
        <v>0</v>
      </c>
      <c r="F23" s="90"/>
      <c r="H23" s="91"/>
    </row>
    <row r="24" spans="1:8" ht="12.75" hidden="1">
      <c r="A24" s="84" t="s">
        <v>37</v>
      </c>
      <c r="B24" s="85" t="s">
        <v>35</v>
      </c>
      <c r="C24" s="85" t="s">
        <v>29</v>
      </c>
      <c r="D24" s="90"/>
      <c r="E24" s="86">
        <v>0</v>
      </c>
      <c r="F24" s="90"/>
      <c r="H24" s="91"/>
    </row>
    <row r="25" spans="1:8" ht="12.75" hidden="1">
      <c r="A25" s="84" t="s">
        <v>30</v>
      </c>
      <c r="B25" s="85" t="s">
        <v>35</v>
      </c>
      <c r="C25" s="85" t="s">
        <v>29</v>
      </c>
      <c r="D25" s="85" t="s">
        <v>31</v>
      </c>
      <c r="E25" s="86">
        <f>E26</f>
        <v>0</v>
      </c>
      <c r="F25" s="90"/>
      <c r="H25" s="91"/>
    </row>
    <row r="26" spans="1:8" ht="12.75" hidden="1">
      <c r="A26" s="84" t="s">
        <v>32</v>
      </c>
      <c r="B26" s="85" t="s">
        <v>35</v>
      </c>
      <c r="C26" s="85" t="s">
        <v>29</v>
      </c>
      <c r="D26" s="85" t="s">
        <v>33</v>
      </c>
      <c r="E26" s="86">
        <v>0</v>
      </c>
      <c r="F26" s="90"/>
      <c r="H26" s="91"/>
    </row>
    <row r="27" spans="1:8" ht="12.75" hidden="1">
      <c r="A27" s="84" t="s">
        <v>38</v>
      </c>
      <c r="B27" s="85" t="s">
        <v>39</v>
      </c>
      <c r="C27" s="85"/>
      <c r="D27" s="85"/>
      <c r="E27" s="86">
        <f>E29</f>
        <v>0</v>
      </c>
      <c r="F27" s="90"/>
      <c r="H27" s="91"/>
    </row>
    <row r="28" spans="1:8" ht="12.75" hidden="1">
      <c r="A28" s="84" t="s">
        <v>36</v>
      </c>
      <c r="B28" s="85" t="s">
        <v>39</v>
      </c>
      <c r="C28" s="85" t="s">
        <v>27</v>
      </c>
      <c r="D28" s="85"/>
      <c r="E28" s="86">
        <f>E29</f>
        <v>0</v>
      </c>
      <c r="F28" s="90"/>
      <c r="H28" s="91"/>
    </row>
    <row r="29" spans="1:8" ht="12.75" hidden="1">
      <c r="A29" s="84" t="s">
        <v>37</v>
      </c>
      <c r="B29" s="85" t="s">
        <v>39</v>
      </c>
      <c r="C29" s="85" t="s">
        <v>29</v>
      </c>
      <c r="D29" s="85"/>
      <c r="E29" s="86">
        <f>E30</f>
        <v>0</v>
      </c>
      <c r="F29" s="90"/>
      <c r="H29" s="91"/>
    </row>
    <row r="30" spans="1:8" ht="12.75" hidden="1">
      <c r="A30" s="84" t="s">
        <v>30</v>
      </c>
      <c r="B30" s="85" t="s">
        <v>39</v>
      </c>
      <c r="C30" s="85" t="s">
        <v>29</v>
      </c>
      <c r="D30" s="85" t="s">
        <v>31</v>
      </c>
      <c r="E30" s="86">
        <f>E31</f>
        <v>0</v>
      </c>
      <c r="F30" s="90"/>
      <c r="H30" s="91"/>
    </row>
    <row r="31" spans="1:8" ht="12.75" hidden="1">
      <c r="A31" s="84" t="s">
        <v>32</v>
      </c>
      <c r="B31" s="85" t="s">
        <v>39</v>
      </c>
      <c r="C31" s="85" t="s">
        <v>29</v>
      </c>
      <c r="D31" s="85" t="s">
        <v>33</v>
      </c>
      <c r="E31" s="86">
        <v>0</v>
      </c>
      <c r="F31" s="90"/>
      <c r="H31" s="91"/>
    </row>
    <row r="32" spans="1:8" ht="12.75" hidden="1">
      <c r="A32" s="92" t="s">
        <v>34</v>
      </c>
      <c r="B32" s="85" t="s">
        <v>35</v>
      </c>
      <c r="C32" s="85"/>
      <c r="D32" s="85"/>
      <c r="E32" s="86">
        <f>E33</f>
        <v>0</v>
      </c>
      <c r="F32" s="90"/>
      <c r="H32" s="91"/>
    </row>
    <row r="33" spans="1:8" ht="12.75" hidden="1">
      <c r="A33" s="88" t="s">
        <v>26</v>
      </c>
      <c r="B33" s="85" t="s">
        <v>35</v>
      </c>
      <c r="C33" s="85" t="s">
        <v>27</v>
      </c>
      <c r="D33" s="85"/>
      <c r="E33" s="86">
        <f>E34</f>
        <v>0</v>
      </c>
      <c r="F33" s="90"/>
      <c r="H33" s="91"/>
    </row>
    <row r="34" spans="1:8" ht="12.75" hidden="1">
      <c r="A34" s="88" t="s">
        <v>28</v>
      </c>
      <c r="B34" s="85" t="s">
        <v>35</v>
      </c>
      <c r="C34" s="85" t="s">
        <v>29</v>
      </c>
      <c r="D34" s="85"/>
      <c r="E34" s="86">
        <f>E35</f>
        <v>0</v>
      </c>
      <c r="F34" s="90"/>
      <c r="H34" s="91"/>
    </row>
    <row r="35" spans="1:8" ht="12.75" hidden="1">
      <c r="A35" s="84" t="s">
        <v>30</v>
      </c>
      <c r="B35" s="85" t="s">
        <v>35</v>
      </c>
      <c r="C35" s="85" t="s">
        <v>29</v>
      </c>
      <c r="D35" s="85" t="s">
        <v>31</v>
      </c>
      <c r="E35" s="86">
        <f>E36</f>
        <v>0</v>
      </c>
      <c r="F35" s="90"/>
      <c r="H35" s="91"/>
    </row>
    <row r="36" spans="1:8" ht="12.75" hidden="1">
      <c r="A36" s="84" t="s">
        <v>32</v>
      </c>
      <c r="B36" s="85" t="s">
        <v>35</v>
      </c>
      <c r="C36" s="85" t="s">
        <v>29</v>
      </c>
      <c r="D36" s="85" t="s">
        <v>33</v>
      </c>
      <c r="E36" s="86">
        <v>0</v>
      </c>
      <c r="F36" s="90"/>
      <c r="H36" s="91"/>
    </row>
    <row r="37" spans="1:8" ht="12.75">
      <c r="A37" s="92" t="s">
        <v>40</v>
      </c>
      <c r="B37" s="85" t="s">
        <v>41</v>
      </c>
      <c r="C37" s="85"/>
      <c r="D37" s="85"/>
      <c r="E37" s="86">
        <f>E38</f>
        <v>33.2</v>
      </c>
      <c r="F37" s="86">
        <f>F38</f>
        <v>33.2</v>
      </c>
      <c r="H37" s="91"/>
    </row>
    <row r="38" spans="1:8" ht="12.75">
      <c r="A38" s="88" t="s">
        <v>26</v>
      </c>
      <c r="B38" s="85" t="s">
        <v>41</v>
      </c>
      <c r="C38" s="85" t="s">
        <v>27</v>
      </c>
      <c r="D38" s="85"/>
      <c r="E38" s="86">
        <f>E39</f>
        <v>33.2</v>
      </c>
      <c r="F38" s="86">
        <f>F39</f>
        <v>33.2</v>
      </c>
      <c r="H38" s="91"/>
    </row>
    <row r="39" spans="1:8" ht="12.75">
      <c r="A39" s="88" t="s">
        <v>28</v>
      </c>
      <c r="B39" s="85" t="s">
        <v>41</v>
      </c>
      <c r="C39" s="85" t="s">
        <v>29</v>
      </c>
      <c r="D39" s="85"/>
      <c r="E39" s="86">
        <v>33.2</v>
      </c>
      <c r="F39" s="86">
        <v>33.2</v>
      </c>
      <c r="H39" s="91"/>
    </row>
    <row r="40" spans="1:8" ht="12.75" hidden="1">
      <c r="A40" s="84" t="s">
        <v>30</v>
      </c>
      <c r="B40" s="85" t="s">
        <v>25</v>
      </c>
      <c r="C40" s="85" t="s">
        <v>29</v>
      </c>
      <c r="D40" s="85" t="s">
        <v>31</v>
      </c>
      <c r="E40" s="86">
        <f>E41</f>
        <v>0</v>
      </c>
      <c r="F40" s="90"/>
      <c r="H40" s="91"/>
    </row>
    <row r="41" spans="1:8" ht="12.75" hidden="1">
      <c r="A41" s="84" t="s">
        <v>32</v>
      </c>
      <c r="B41" s="85" t="s">
        <v>25</v>
      </c>
      <c r="C41" s="85" t="s">
        <v>29</v>
      </c>
      <c r="D41" s="85" t="s">
        <v>33</v>
      </c>
      <c r="E41" s="86">
        <v>0</v>
      </c>
      <c r="F41" s="90"/>
      <c r="H41" s="91"/>
    </row>
    <row r="42" spans="1:8" ht="12.75" hidden="1">
      <c r="A42" s="92" t="s">
        <v>42</v>
      </c>
      <c r="B42" s="85" t="s">
        <v>43</v>
      </c>
      <c r="C42" s="85"/>
      <c r="D42" s="85"/>
      <c r="E42" s="86">
        <f>E43</f>
        <v>0</v>
      </c>
      <c r="F42" s="90"/>
      <c r="H42" s="91"/>
    </row>
    <row r="43" spans="1:8" ht="12.75" hidden="1">
      <c r="A43" s="88" t="s">
        <v>26</v>
      </c>
      <c r="B43" s="85" t="s">
        <v>43</v>
      </c>
      <c r="C43" s="85" t="s">
        <v>27</v>
      </c>
      <c r="D43" s="85"/>
      <c r="E43" s="86">
        <f>E44</f>
        <v>0</v>
      </c>
      <c r="F43" s="90"/>
      <c r="H43" s="91"/>
    </row>
    <row r="44" spans="1:8" ht="12.75" hidden="1">
      <c r="A44" s="88" t="s">
        <v>28</v>
      </c>
      <c r="B44" s="85" t="s">
        <v>43</v>
      </c>
      <c r="C44" s="85" t="s">
        <v>29</v>
      </c>
      <c r="D44" s="85"/>
      <c r="E44" s="86">
        <f>E45</f>
        <v>0</v>
      </c>
      <c r="F44" s="90"/>
      <c r="H44" s="91"/>
    </row>
    <row r="45" spans="1:8" ht="12.75" hidden="1">
      <c r="A45" s="84" t="s">
        <v>30</v>
      </c>
      <c r="B45" s="85" t="s">
        <v>43</v>
      </c>
      <c r="C45" s="85" t="s">
        <v>29</v>
      </c>
      <c r="D45" s="85" t="s">
        <v>31</v>
      </c>
      <c r="E45" s="86">
        <f>E46</f>
        <v>0</v>
      </c>
      <c r="F45" s="90"/>
      <c r="H45" s="91"/>
    </row>
    <row r="46" spans="1:8" ht="12.75" hidden="1">
      <c r="A46" s="84" t="s">
        <v>32</v>
      </c>
      <c r="B46" s="85" t="s">
        <v>43</v>
      </c>
      <c r="C46" s="85" t="s">
        <v>29</v>
      </c>
      <c r="D46" s="85" t="s">
        <v>33</v>
      </c>
      <c r="E46" s="86">
        <v>0</v>
      </c>
      <c r="F46" s="90"/>
      <c r="H46" s="91"/>
    </row>
    <row r="47" spans="1:8" ht="12.75">
      <c r="A47" s="92" t="s">
        <v>44</v>
      </c>
      <c r="B47" s="85" t="s">
        <v>45</v>
      </c>
      <c r="C47" s="85"/>
      <c r="D47" s="85"/>
      <c r="E47" s="86">
        <f aca="true" t="shared" si="1" ref="E47:F50">E48</f>
        <v>22.05</v>
      </c>
      <c r="F47" s="86">
        <f t="shared" si="1"/>
        <v>22.05</v>
      </c>
      <c r="H47" s="91"/>
    </row>
    <row r="48" spans="1:8" ht="46.5" customHeight="1">
      <c r="A48" s="88" t="s">
        <v>26</v>
      </c>
      <c r="B48" s="85" t="s">
        <v>45</v>
      </c>
      <c r="C48" s="85" t="s">
        <v>27</v>
      </c>
      <c r="D48" s="85"/>
      <c r="E48" s="86">
        <f t="shared" si="1"/>
        <v>22.05</v>
      </c>
      <c r="F48" s="86">
        <f t="shared" si="1"/>
        <v>22.05</v>
      </c>
      <c r="H48" s="91"/>
    </row>
    <row r="49" spans="1:8" ht="12.75">
      <c r="A49" s="88" t="s">
        <v>28</v>
      </c>
      <c r="B49" s="85" t="s">
        <v>45</v>
      </c>
      <c r="C49" s="85" t="s">
        <v>29</v>
      </c>
      <c r="D49" s="85"/>
      <c r="E49" s="86">
        <f t="shared" si="1"/>
        <v>22.05</v>
      </c>
      <c r="F49" s="86">
        <f t="shared" si="1"/>
        <v>22.05</v>
      </c>
      <c r="H49" s="91"/>
    </row>
    <row r="50" spans="1:8" ht="12.75">
      <c r="A50" s="84" t="s">
        <v>46</v>
      </c>
      <c r="B50" s="85" t="s">
        <v>45</v>
      </c>
      <c r="C50" s="85" t="s">
        <v>29</v>
      </c>
      <c r="D50" s="85" t="s">
        <v>47</v>
      </c>
      <c r="E50" s="86">
        <f t="shared" si="1"/>
        <v>22.05</v>
      </c>
      <c r="F50" s="86">
        <f t="shared" si="1"/>
        <v>22.05</v>
      </c>
      <c r="H50" s="91"/>
    </row>
    <row r="51" spans="1:8" ht="16.5" customHeight="1">
      <c r="A51" s="84" t="s">
        <v>48</v>
      </c>
      <c r="B51" s="85" t="s">
        <v>45</v>
      </c>
      <c r="C51" s="85" t="s">
        <v>29</v>
      </c>
      <c r="D51" s="85" t="s">
        <v>49</v>
      </c>
      <c r="E51" s="86">
        <v>22.05</v>
      </c>
      <c r="F51" s="90">
        <v>22.05</v>
      </c>
      <c r="H51" s="91"/>
    </row>
    <row r="52" spans="1:8" ht="12.75" hidden="1">
      <c r="A52" s="92" t="s">
        <v>50</v>
      </c>
      <c r="B52" s="85" t="s">
        <v>45</v>
      </c>
      <c r="C52" s="85"/>
      <c r="D52" s="85"/>
      <c r="E52" s="86">
        <f>E53</f>
        <v>0</v>
      </c>
      <c r="F52" s="90"/>
      <c r="H52" s="91"/>
    </row>
    <row r="53" spans="1:8" ht="12.75" hidden="1">
      <c r="A53" s="88" t="s">
        <v>26</v>
      </c>
      <c r="B53" s="85" t="s">
        <v>45</v>
      </c>
      <c r="C53" s="85" t="s">
        <v>27</v>
      </c>
      <c r="D53" s="85"/>
      <c r="E53" s="86">
        <f>E54</f>
        <v>0</v>
      </c>
      <c r="F53" s="90"/>
      <c r="H53" s="91"/>
    </row>
    <row r="54" spans="1:8" ht="12.75" hidden="1">
      <c r="A54" s="88" t="s">
        <v>28</v>
      </c>
      <c r="B54" s="85" t="s">
        <v>45</v>
      </c>
      <c r="C54" s="85" t="s">
        <v>29</v>
      </c>
      <c r="D54" s="85"/>
      <c r="E54" s="86">
        <f>E55</f>
        <v>0</v>
      </c>
      <c r="F54" s="90"/>
      <c r="H54" s="91"/>
    </row>
    <row r="55" spans="1:8" ht="12.75" hidden="1">
      <c r="A55" s="84" t="s">
        <v>46</v>
      </c>
      <c r="B55" s="85" t="s">
        <v>45</v>
      </c>
      <c r="C55" s="85" t="s">
        <v>29</v>
      </c>
      <c r="D55" s="85" t="s">
        <v>47</v>
      </c>
      <c r="E55" s="86">
        <f>E56</f>
        <v>0</v>
      </c>
      <c r="F55" s="90"/>
      <c r="H55" s="91"/>
    </row>
    <row r="56" spans="1:8" ht="12.75" hidden="1">
      <c r="A56" s="84" t="s">
        <v>48</v>
      </c>
      <c r="B56" s="85" t="s">
        <v>45</v>
      </c>
      <c r="C56" s="85" t="s">
        <v>29</v>
      </c>
      <c r="D56" s="85" t="s">
        <v>49</v>
      </c>
      <c r="E56" s="86">
        <v>0</v>
      </c>
      <c r="F56" s="90"/>
      <c r="H56" s="91"/>
    </row>
    <row r="57" spans="1:8" ht="12.75" hidden="1">
      <c r="A57" s="84"/>
      <c r="B57" s="85"/>
      <c r="C57" s="85"/>
      <c r="D57" s="85"/>
      <c r="E57" s="86"/>
      <c r="F57" s="90"/>
      <c r="H57" s="91"/>
    </row>
    <row r="58" spans="1:6" ht="27" customHeight="1">
      <c r="A58" s="87" t="s">
        <v>51</v>
      </c>
      <c r="B58" s="85" t="s">
        <v>52</v>
      </c>
      <c r="C58" s="85"/>
      <c r="D58" s="85"/>
      <c r="E58" s="93">
        <f>E59+E64+E69+E79+E84+E89+E74</f>
        <v>2228.89</v>
      </c>
      <c r="F58" s="93">
        <f>F59+F64+F69+F79+F84+F89+F74</f>
        <v>2255.27</v>
      </c>
    </row>
    <row r="59" spans="1:6" ht="27" customHeight="1" hidden="1">
      <c r="A59" s="84" t="s">
        <v>53</v>
      </c>
      <c r="B59" s="94" t="s">
        <v>54</v>
      </c>
      <c r="C59" s="78"/>
      <c r="D59" s="85"/>
      <c r="E59" s="93">
        <f>E61</f>
        <v>0</v>
      </c>
      <c r="F59" s="90"/>
    </row>
    <row r="60" spans="1:6" ht="27" customHeight="1" hidden="1">
      <c r="A60" s="88" t="s">
        <v>26</v>
      </c>
      <c r="B60" s="94" t="s">
        <v>54</v>
      </c>
      <c r="C60" s="85" t="s">
        <v>27</v>
      </c>
      <c r="D60" s="90"/>
      <c r="E60" s="93">
        <f>E61</f>
        <v>0</v>
      </c>
      <c r="F60" s="90"/>
    </row>
    <row r="61" spans="1:6" ht="27" customHeight="1" hidden="1">
      <c r="A61" s="88" t="s">
        <v>28</v>
      </c>
      <c r="B61" s="94" t="s">
        <v>54</v>
      </c>
      <c r="C61" s="85" t="s">
        <v>29</v>
      </c>
      <c r="D61" s="90"/>
      <c r="E61" s="93">
        <f>E62</f>
        <v>0</v>
      </c>
      <c r="F61" s="90"/>
    </row>
    <row r="62" spans="1:6" ht="27" customHeight="1" hidden="1">
      <c r="A62" s="84" t="s">
        <v>55</v>
      </c>
      <c r="B62" s="94" t="s">
        <v>54</v>
      </c>
      <c r="C62" s="85" t="s">
        <v>29</v>
      </c>
      <c r="D62" s="85" t="s">
        <v>56</v>
      </c>
      <c r="E62" s="93">
        <f>E63</f>
        <v>0</v>
      </c>
      <c r="F62" s="90"/>
    </row>
    <row r="63" spans="1:6" ht="27" customHeight="1" hidden="1">
      <c r="A63" s="84" t="s">
        <v>57</v>
      </c>
      <c r="B63" s="94" t="s">
        <v>54</v>
      </c>
      <c r="C63" s="85" t="s">
        <v>29</v>
      </c>
      <c r="D63" s="85" t="s">
        <v>58</v>
      </c>
      <c r="E63" s="93">
        <v>0</v>
      </c>
      <c r="F63" s="90"/>
    </row>
    <row r="64" spans="1:6" ht="27" customHeight="1" hidden="1">
      <c r="A64" s="84" t="s">
        <v>59</v>
      </c>
      <c r="B64" s="94" t="s">
        <v>54</v>
      </c>
      <c r="C64" s="78"/>
      <c r="D64" s="85"/>
      <c r="E64" s="93">
        <f>E66</f>
        <v>0</v>
      </c>
      <c r="F64" s="90"/>
    </row>
    <row r="65" spans="1:6" ht="27" customHeight="1" hidden="1">
      <c r="A65" s="88" t="s">
        <v>26</v>
      </c>
      <c r="B65" s="94" t="s">
        <v>54</v>
      </c>
      <c r="C65" s="85" t="s">
        <v>27</v>
      </c>
      <c r="D65" s="90"/>
      <c r="E65" s="93">
        <f>E66</f>
        <v>0</v>
      </c>
      <c r="F65" s="90"/>
    </row>
    <row r="66" spans="1:6" ht="47.25" customHeight="1" hidden="1">
      <c r="A66" s="88" t="s">
        <v>28</v>
      </c>
      <c r="B66" s="94" t="s">
        <v>54</v>
      </c>
      <c r="C66" s="85" t="s">
        <v>29</v>
      </c>
      <c r="D66" s="90"/>
      <c r="E66" s="93">
        <f>E67</f>
        <v>0</v>
      </c>
      <c r="F66" s="90"/>
    </row>
    <row r="67" spans="1:6" ht="27" customHeight="1" hidden="1">
      <c r="A67" s="84" t="s">
        <v>55</v>
      </c>
      <c r="B67" s="94" t="s">
        <v>54</v>
      </c>
      <c r="C67" s="85" t="s">
        <v>29</v>
      </c>
      <c r="D67" s="85" t="s">
        <v>56</v>
      </c>
      <c r="E67" s="93">
        <f>E68</f>
        <v>0</v>
      </c>
      <c r="F67" s="90"/>
    </row>
    <row r="68" spans="1:6" ht="27" customHeight="1" hidden="1">
      <c r="A68" s="84" t="s">
        <v>57</v>
      </c>
      <c r="B68" s="94" t="s">
        <v>54</v>
      </c>
      <c r="C68" s="85" t="s">
        <v>29</v>
      </c>
      <c r="D68" s="85" t="s">
        <v>58</v>
      </c>
      <c r="E68" s="93">
        <v>0</v>
      </c>
      <c r="F68" s="90"/>
    </row>
    <row r="69" spans="1:6" ht="55.5" customHeight="1" hidden="1">
      <c r="A69" s="84" t="s">
        <v>60</v>
      </c>
      <c r="B69" s="94" t="s">
        <v>61</v>
      </c>
      <c r="C69" s="78"/>
      <c r="D69" s="85"/>
      <c r="E69" s="93">
        <f>E71</f>
        <v>0</v>
      </c>
      <c r="F69" s="90"/>
    </row>
    <row r="70" spans="1:6" ht="32.25" customHeight="1" hidden="1">
      <c r="A70" s="88" t="s">
        <v>26</v>
      </c>
      <c r="B70" s="94" t="s">
        <v>61</v>
      </c>
      <c r="C70" s="85" t="s">
        <v>27</v>
      </c>
      <c r="D70" s="90"/>
      <c r="E70" s="93">
        <f>E71</f>
        <v>0</v>
      </c>
      <c r="F70" s="90"/>
    </row>
    <row r="71" spans="1:6" ht="39.75" customHeight="1" hidden="1">
      <c r="A71" s="88" t="s">
        <v>28</v>
      </c>
      <c r="B71" s="94" t="s">
        <v>61</v>
      </c>
      <c r="C71" s="85" t="s">
        <v>29</v>
      </c>
      <c r="D71" s="90"/>
      <c r="E71" s="93">
        <f>E72</f>
        <v>0</v>
      </c>
      <c r="F71" s="90"/>
    </row>
    <row r="72" spans="1:6" ht="26.25" customHeight="1" hidden="1">
      <c r="A72" s="84" t="s">
        <v>55</v>
      </c>
      <c r="B72" s="94" t="s">
        <v>61</v>
      </c>
      <c r="C72" s="85" t="s">
        <v>29</v>
      </c>
      <c r="D72" s="85" t="s">
        <v>56</v>
      </c>
      <c r="E72" s="93">
        <f>E73</f>
        <v>0</v>
      </c>
      <c r="F72" s="90"/>
    </row>
    <row r="73" spans="1:6" ht="26.25" customHeight="1" hidden="1">
      <c r="A73" s="84" t="s">
        <v>57</v>
      </c>
      <c r="B73" s="94" t="s">
        <v>61</v>
      </c>
      <c r="C73" s="85" t="s">
        <v>29</v>
      </c>
      <c r="D73" s="85" t="s">
        <v>58</v>
      </c>
      <c r="E73" s="93">
        <v>0</v>
      </c>
      <c r="F73" s="90"/>
    </row>
    <row r="74" spans="1:6" ht="26.25" customHeight="1">
      <c r="A74" s="84" t="s">
        <v>224</v>
      </c>
      <c r="B74" s="94" t="s">
        <v>54</v>
      </c>
      <c r="C74" s="85"/>
      <c r="D74" s="85"/>
      <c r="E74" s="93">
        <f aca="true" t="shared" si="2" ref="E74:F77">E75</f>
        <v>376.77000000000004</v>
      </c>
      <c r="F74" s="95">
        <f t="shared" si="2"/>
        <v>391.84999999999997</v>
      </c>
    </row>
    <row r="75" spans="1:6" ht="26.25" customHeight="1">
      <c r="A75" s="84" t="s">
        <v>26</v>
      </c>
      <c r="B75" s="94" t="s">
        <v>54</v>
      </c>
      <c r="C75" s="85" t="s">
        <v>27</v>
      </c>
      <c r="D75" s="85"/>
      <c r="E75" s="93">
        <f t="shared" si="2"/>
        <v>376.77000000000004</v>
      </c>
      <c r="F75" s="95">
        <f t="shared" si="2"/>
        <v>391.84999999999997</v>
      </c>
    </row>
    <row r="76" spans="1:6" ht="26.25" customHeight="1">
      <c r="A76" s="84" t="s">
        <v>28</v>
      </c>
      <c r="B76" s="94" t="s">
        <v>54</v>
      </c>
      <c r="C76" s="85" t="s">
        <v>29</v>
      </c>
      <c r="D76" s="85"/>
      <c r="E76" s="93">
        <f t="shared" si="2"/>
        <v>376.77000000000004</v>
      </c>
      <c r="F76" s="95">
        <f t="shared" si="2"/>
        <v>391.84999999999997</v>
      </c>
    </row>
    <row r="77" spans="1:6" ht="18.75" customHeight="1">
      <c r="A77" s="84" t="s">
        <v>55</v>
      </c>
      <c r="B77" s="94" t="s">
        <v>54</v>
      </c>
      <c r="C77" s="85" t="s">
        <v>29</v>
      </c>
      <c r="D77" s="85" t="s">
        <v>56</v>
      </c>
      <c r="E77" s="93">
        <f t="shared" si="2"/>
        <v>376.77000000000004</v>
      </c>
      <c r="F77" s="95">
        <f t="shared" si="2"/>
        <v>391.84999999999997</v>
      </c>
    </row>
    <row r="78" spans="1:6" ht="20.25" customHeight="1">
      <c r="A78" s="84" t="s">
        <v>57</v>
      </c>
      <c r="B78" s="94" t="s">
        <v>54</v>
      </c>
      <c r="C78" s="85" t="s">
        <v>29</v>
      </c>
      <c r="D78" s="85" t="s">
        <v>58</v>
      </c>
      <c r="E78" s="93">
        <f>372.3+4.47</f>
        <v>376.77000000000004</v>
      </c>
      <c r="F78" s="95">
        <f>387.2+4.65</f>
        <v>391.84999999999997</v>
      </c>
    </row>
    <row r="79" spans="1:6" ht="51.75" customHeight="1">
      <c r="A79" s="84" t="s">
        <v>225</v>
      </c>
      <c r="B79" s="94" t="s">
        <v>61</v>
      </c>
      <c r="C79" s="78"/>
      <c r="D79" s="85"/>
      <c r="E79" s="93">
        <f>E81</f>
        <v>1578.82</v>
      </c>
      <c r="F79" s="93">
        <f>F81</f>
        <v>1578.82</v>
      </c>
    </row>
    <row r="80" spans="1:6" ht="26.25" customHeight="1">
      <c r="A80" s="88" t="s">
        <v>26</v>
      </c>
      <c r="B80" s="94" t="s">
        <v>61</v>
      </c>
      <c r="C80" s="85" t="s">
        <v>27</v>
      </c>
      <c r="D80" s="90"/>
      <c r="E80" s="93">
        <f aca="true" t="shared" si="3" ref="E80:F82">E81</f>
        <v>1578.82</v>
      </c>
      <c r="F80" s="93">
        <f t="shared" si="3"/>
        <v>1578.82</v>
      </c>
    </row>
    <row r="81" spans="1:6" ht="37.5" customHeight="1">
      <c r="A81" s="88" t="s">
        <v>28</v>
      </c>
      <c r="B81" s="94" t="s">
        <v>61</v>
      </c>
      <c r="C81" s="85" t="s">
        <v>29</v>
      </c>
      <c r="D81" s="90"/>
      <c r="E81" s="93">
        <f t="shared" si="3"/>
        <v>1578.82</v>
      </c>
      <c r="F81" s="93">
        <f t="shared" si="3"/>
        <v>1578.82</v>
      </c>
    </row>
    <row r="82" spans="1:6" ht="18" customHeight="1">
      <c r="A82" s="84" t="s">
        <v>55</v>
      </c>
      <c r="B82" s="94" t="s">
        <v>61</v>
      </c>
      <c r="C82" s="85" t="s">
        <v>29</v>
      </c>
      <c r="D82" s="85" t="s">
        <v>56</v>
      </c>
      <c r="E82" s="93">
        <f t="shared" si="3"/>
        <v>1578.82</v>
      </c>
      <c r="F82" s="93">
        <f t="shared" si="3"/>
        <v>1578.82</v>
      </c>
    </row>
    <row r="83" spans="1:6" ht="17.25" customHeight="1">
      <c r="A83" s="84" t="s">
        <v>57</v>
      </c>
      <c r="B83" s="94" t="s">
        <v>61</v>
      </c>
      <c r="C83" s="85" t="s">
        <v>29</v>
      </c>
      <c r="D83" s="85" t="s">
        <v>58</v>
      </c>
      <c r="E83" s="93">
        <v>1578.82</v>
      </c>
      <c r="F83" s="96">
        <v>1578.82</v>
      </c>
    </row>
    <row r="84" spans="1:6" ht="26.25" customHeight="1">
      <c r="A84" s="84" t="s">
        <v>64</v>
      </c>
      <c r="B84" s="85" t="s">
        <v>65</v>
      </c>
      <c r="C84" s="78"/>
      <c r="D84" s="85"/>
      <c r="E84" s="93">
        <f>E86</f>
        <v>273.3</v>
      </c>
      <c r="F84" s="93">
        <f>F86</f>
        <v>284.6</v>
      </c>
    </row>
    <row r="85" spans="1:6" ht="26.25" customHeight="1">
      <c r="A85" s="88" t="s">
        <v>26</v>
      </c>
      <c r="B85" s="85" t="s">
        <v>65</v>
      </c>
      <c r="C85" s="85" t="s">
        <v>27</v>
      </c>
      <c r="D85" s="90"/>
      <c r="E85" s="93">
        <f aca="true" t="shared" si="4" ref="E85:F87">E86</f>
        <v>273.3</v>
      </c>
      <c r="F85" s="93">
        <f t="shared" si="4"/>
        <v>284.6</v>
      </c>
    </row>
    <row r="86" spans="1:6" ht="42.75" customHeight="1">
      <c r="A86" s="88" t="s">
        <v>28</v>
      </c>
      <c r="B86" s="85" t="s">
        <v>65</v>
      </c>
      <c r="C86" s="85" t="s">
        <v>29</v>
      </c>
      <c r="D86" s="90"/>
      <c r="E86" s="93">
        <f t="shared" si="4"/>
        <v>273.3</v>
      </c>
      <c r="F86" s="93">
        <f t="shared" si="4"/>
        <v>284.6</v>
      </c>
    </row>
    <row r="87" spans="1:6" ht="12.75" customHeight="1">
      <c r="A87" s="84" t="s">
        <v>55</v>
      </c>
      <c r="B87" s="85" t="s">
        <v>65</v>
      </c>
      <c r="C87" s="85" t="s">
        <v>29</v>
      </c>
      <c r="D87" s="85" t="s">
        <v>56</v>
      </c>
      <c r="E87" s="93">
        <f t="shared" si="4"/>
        <v>273.3</v>
      </c>
      <c r="F87" s="93">
        <f t="shared" si="4"/>
        <v>284.6</v>
      </c>
    </row>
    <row r="88" spans="1:6" ht="17.25" customHeight="1">
      <c r="A88" s="84" t="s">
        <v>57</v>
      </c>
      <c r="B88" s="85" t="s">
        <v>65</v>
      </c>
      <c r="C88" s="85" t="s">
        <v>29</v>
      </c>
      <c r="D88" s="85" t="s">
        <v>58</v>
      </c>
      <c r="E88" s="93">
        <v>273.3</v>
      </c>
      <c r="F88" s="90">
        <v>284.6</v>
      </c>
    </row>
    <row r="89" spans="1:6" ht="33" customHeight="1" hidden="1">
      <c r="A89" s="84" t="s">
        <v>66</v>
      </c>
      <c r="B89" s="97" t="s">
        <v>67</v>
      </c>
      <c r="C89" s="78"/>
      <c r="D89" s="85"/>
      <c r="E89" s="93">
        <f>E91</f>
        <v>0</v>
      </c>
      <c r="F89" s="90"/>
    </row>
    <row r="90" spans="1:6" ht="17.25" customHeight="1" hidden="1">
      <c r="A90" s="88" t="s">
        <v>26</v>
      </c>
      <c r="B90" s="97" t="s">
        <v>67</v>
      </c>
      <c r="C90" s="85" t="s">
        <v>27</v>
      </c>
      <c r="D90" s="90"/>
      <c r="E90" s="93">
        <f>E91</f>
        <v>0</v>
      </c>
      <c r="F90" s="90"/>
    </row>
    <row r="91" spans="1:6" ht="39.75" customHeight="1" hidden="1">
      <c r="A91" s="88" t="s">
        <v>28</v>
      </c>
      <c r="B91" s="97" t="s">
        <v>67</v>
      </c>
      <c r="C91" s="85" t="s">
        <v>29</v>
      </c>
      <c r="D91" s="90"/>
      <c r="E91" s="93">
        <f>E92</f>
        <v>0</v>
      </c>
      <c r="F91" s="90"/>
    </row>
    <row r="92" spans="1:6" ht="17.25" customHeight="1" hidden="1">
      <c r="A92" s="84" t="s">
        <v>55</v>
      </c>
      <c r="B92" s="97" t="s">
        <v>67</v>
      </c>
      <c r="C92" s="85" t="s">
        <v>29</v>
      </c>
      <c r="D92" s="85" t="s">
        <v>56</v>
      </c>
      <c r="E92" s="93">
        <f>E93</f>
        <v>0</v>
      </c>
      <c r="F92" s="90"/>
    </row>
    <row r="93" spans="1:6" ht="17.25" customHeight="1" hidden="1">
      <c r="A93" s="84" t="s">
        <v>57</v>
      </c>
      <c r="B93" s="97" t="s">
        <v>67</v>
      </c>
      <c r="C93" s="85" t="s">
        <v>29</v>
      </c>
      <c r="D93" s="85" t="s">
        <v>58</v>
      </c>
      <c r="E93" s="93">
        <v>0</v>
      </c>
      <c r="F93" s="90"/>
    </row>
    <row r="94" spans="1:7" ht="12.75">
      <c r="A94" s="98" t="s">
        <v>68</v>
      </c>
      <c r="B94" s="85" t="s">
        <v>69</v>
      </c>
      <c r="C94" s="85"/>
      <c r="D94" s="85"/>
      <c r="E94" s="86">
        <f>E95+E100+E105+E110+E115+E120</f>
        <v>1484.828</v>
      </c>
      <c r="F94" s="86">
        <f>F95+F100+F105+F110+F115+F120</f>
        <v>1484.83</v>
      </c>
      <c r="G94" s="67"/>
    </row>
    <row r="95" spans="1:6" ht="12.75" hidden="1">
      <c r="A95" s="92" t="s">
        <v>70</v>
      </c>
      <c r="B95" s="85" t="s">
        <v>71</v>
      </c>
      <c r="C95" s="85"/>
      <c r="D95" s="85"/>
      <c r="E95" s="86">
        <f aca="true" t="shared" si="5" ref="E95:F97">E96</f>
        <v>0</v>
      </c>
      <c r="F95" s="86">
        <f t="shared" si="5"/>
        <v>0</v>
      </c>
    </row>
    <row r="96" spans="1:6" ht="12.75" hidden="1">
      <c r="A96" s="88" t="s">
        <v>72</v>
      </c>
      <c r="B96" s="85" t="s">
        <v>71</v>
      </c>
      <c r="C96" s="85" t="s">
        <v>73</v>
      </c>
      <c r="D96" s="85"/>
      <c r="E96" s="86">
        <f t="shared" si="5"/>
        <v>0</v>
      </c>
      <c r="F96" s="86">
        <f t="shared" si="5"/>
        <v>0</v>
      </c>
    </row>
    <row r="97" spans="1:6" ht="12.75" hidden="1">
      <c r="A97" s="88" t="s">
        <v>74</v>
      </c>
      <c r="B97" s="85" t="s">
        <v>71</v>
      </c>
      <c r="C97" s="85" t="s">
        <v>75</v>
      </c>
      <c r="D97" s="85"/>
      <c r="E97" s="86">
        <f t="shared" si="5"/>
        <v>0</v>
      </c>
      <c r="F97" s="86">
        <f t="shared" si="5"/>
        <v>0</v>
      </c>
    </row>
    <row r="98" spans="1:6" ht="12.75" hidden="1">
      <c r="A98" s="87" t="s">
        <v>76</v>
      </c>
      <c r="B98" s="85" t="s">
        <v>71</v>
      </c>
      <c r="C98" s="85" t="s">
        <v>75</v>
      </c>
      <c r="D98" s="85" t="s">
        <v>77</v>
      </c>
      <c r="E98" s="86">
        <v>0</v>
      </c>
      <c r="F98" s="86">
        <f>F99</f>
        <v>0</v>
      </c>
    </row>
    <row r="99" spans="1:6" ht="12.75" hidden="1">
      <c r="A99" s="87" t="s">
        <v>78</v>
      </c>
      <c r="B99" s="85" t="s">
        <v>79</v>
      </c>
      <c r="C99" s="85" t="s">
        <v>75</v>
      </c>
      <c r="D99" s="85" t="s">
        <v>80</v>
      </c>
      <c r="E99" s="86">
        <v>0</v>
      </c>
      <c r="F99" s="90"/>
    </row>
    <row r="100" spans="1:6" ht="67.5" customHeight="1" hidden="1">
      <c r="A100" s="87" t="s">
        <v>81</v>
      </c>
      <c r="B100" s="85" t="s">
        <v>82</v>
      </c>
      <c r="C100" s="85"/>
      <c r="D100" s="85"/>
      <c r="E100" s="86">
        <f>E101</f>
        <v>0</v>
      </c>
      <c r="F100" s="90"/>
    </row>
    <row r="101" spans="1:6" ht="67.5" customHeight="1" hidden="1">
      <c r="A101" s="88" t="s">
        <v>72</v>
      </c>
      <c r="B101" s="85" t="s">
        <v>82</v>
      </c>
      <c r="C101" s="85" t="s">
        <v>73</v>
      </c>
      <c r="D101" s="85"/>
      <c r="E101" s="86">
        <f>E102</f>
        <v>0</v>
      </c>
      <c r="F101" s="90"/>
    </row>
    <row r="102" spans="1:6" ht="12.75" hidden="1">
      <c r="A102" s="88" t="s">
        <v>74</v>
      </c>
      <c r="B102" s="85" t="s">
        <v>82</v>
      </c>
      <c r="C102" s="85" t="s">
        <v>75</v>
      </c>
      <c r="D102" s="85"/>
      <c r="E102" s="86">
        <v>0</v>
      </c>
      <c r="F102" s="90"/>
    </row>
    <row r="103" spans="1:6" ht="12.75" hidden="1">
      <c r="A103" s="87" t="s">
        <v>76</v>
      </c>
      <c r="B103" s="85" t="s">
        <v>82</v>
      </c>
      <c r="C103" s="85" t="s">
        <v>75</v>
      </c>
      <c r="D103" s="85" t="s">
        <v>77</v>
      </c>
      <c r="E103" s="86">
        <v>0</v>
      </c>
      <c r="F103" s="90"/>
    </row>
    <row r="104" spans="1:6" ht="12.75" hidden="1">
      <c r="A104" s="87" t="s">
        <v>78</v>
      </c>
      <c r="B104" s="85" t="s">
        <v>82</v>
      </c>
      <c r="C104" s="85" t="s">
        <v>75</v>
      </c>
      <c r="D104" s="85" t="s">
        <v>80</v>
      </c>
      <c r="E104" s="86">
        <v>0</v>
      </c>
      <c r="F104" s="90"/>
    </row>
    <row r="105" spans="1:6" ht="28.5" customHeight="1">
      <c r="A105" s="87" t="s">
        <v>83</v>
      </c>
      <c r="B105" s="85" t="s">
        <v>84</v>
      </c>
      <c r="C105" s="85"/>
      <c r="D105" s="85"/>
      <c r="E105" s="86">
        <f aca="true" t="shared" si="6" ref="E105:F108">E106</f>
        <v>1254.4</v>
      </c>
      <c r="F105" s="86">
        <f t="shared" si="6"/>
        <v>1254.4</v>
      </c>
    </row>
    <row r="106" spans="1:7" ht="12.75">
      <c r="A106" s="88" t="s">
        <v>72</v>
      </c>
      <c r="B106" s="85" t="s">
        <v>84</v>
      </c>
      <c r="C106" s="85" t="s">
        <v>73</v>
      </c>
      <c r="D106" s="85"/>
      <c r="E106" s="86">
        <f t="shared" si="6"/>
        <v>1254.4</v>
      </c>
      <c r="F106" s="86">
        <f t="shared" si="6"/>
        <v>1254.4</v>
      </c>
      <c r="G106" s="67"/>
    </row>
    <row r="107" spans="1:6" ht="12.75">
      <c r="A107" s="88" t="s">
        <v>74</v>
      </c>
      <c r="B107" s="85" t="s">
        <v>84</v>
      </c>
      <c r="C107" s="85" t="s">
        <v>75</v>
      </c>
      <c r="D107" s="85"/>
      <c r="E107" s="86">
        <f t="shared" si="6"/>
        <v>1254.4</v>
      </c>
      <c r="F107" s="86">
        <f t="shared" si="6"/>
        <v>1254.4</v>
      </c>
    </row>
    <row r="108" spans="1:6" ht="12.75">
      <c r="A108" s="87" t="s">
        <v>76</v>
      </c>
      <c r="B108" s="85" t="s">
        <v>84</v>
      </c>
      <c r="C108" s="85" t="s">
        <v>75</v>
      </c>
      <c r="D108" s="85" t="s">
        <v>77</v>
      </c>
      <c r="E108" s="86">
        <f t="shared" si="6"/>
        <v>1254.4</v>
      </c>
      <c r="F108" s="86">
        <f t="shared" si="6"/>
        <v>1254.4</v>
      </c>
    </row>
    <row r="109" spans="1:6" ht="12.75">
      <c r="A109" s="87" t="s">
        <v>78</v>
      </c>
      <c r="B109" s="85" t="s">
        <v>84</v>
      </c>
      <c r="C109" s="85" t="s">
        <v>75</v>
      </c>
      <c r="D109" s="85" t="s">
        <v>80</v>
      </c>
      <c r="E109" s="86">
        <v>1254.4</v>
      </c>
      <c r="F109" s="86">
        <v>1254.4</v>
      </c>
    </row>
    <row r="110" spans="1:6" ht="12.75" hidden="1">
      <c r="A110" s="92" t="s">
        <v>85</v>
      </c>
      <c r="B110" s="94" t="s">
        <v>86</v>
      </c>
      <c r="C110" s="85"/>
      <c r="D110" s="85"/>
      <c r="E110" s="86">
        <f>E111</f>
        <v>0</v>
      </c>
      <c r="F110" s="90"/>
    </row>
    <row r="111" spans="1:6" ht="12.75" hidden="1">
      <c r="A111" s="88" t="s">
        <v>26</v>
      </c>
      <c r="B111" s="94" t="s">
        <v>86</v>
      </c>
      <c r="C111" s="85" t="s">
        <v>27</v>
      </c>
      <c r="D111" s="85"/>
      <c r="E111" s="86">
        <f>E112</f>
        <v>0</v>
      </c>
      <c r="F111" s="90"/>
    </row>
    <row r="112" spans="1:6" ht="12.75" hidden="1">
      <c r="A112" s="88" t="s">
        <v>28</v>
      </c>
      <c r="B112" s="94" t="s">
        <v>86</v>
      </c>
      <c r="C112" s="85" t="s">
        <v>29</v>
      </c>
      <c r="D112" s="85"/>
      <c r="E112" s="86">
        <f>E113</f>
        <v>0</v>
      </c>
      <c r="F112" s="90"/>
    </row>
    <row r="113" spans="1:6" ht="12.75" hidden="1">
      <c r="A113" s="87" t="s">
        <v>76</v>
      </c>
      <c r="B113" s="94" t="s">
        <v>86</v>
      </c>
      <c r="C113" s="85" t="s">
        <v>29</v>
      </c>
      <c r="D113" s="85" t="s">
        <v>77</v>
      </c>
      <c r="E113" s="86">
        <f>E114</f>
        <v>0</v>
      </c>
      <c r="F113" s="90"/>
    </row>
    <row r="114" spans="1:6" ht="12.75" hidden="1">
      <c r="A114" s="87" t="s">
        <v>78</v>
      </c>
      <c r="B114" s="94" t="s">
        <v>86</v>
      </c>
      <c r="C114" s="85" t="s">
        <v>29</v>
      </c>
      <c r="D114" s="85" t="s">
        <v>80</v>
      </c>
      <c r="E114" s="86">
        <v>0</v>
      </c>
      <c r="F114" s="90"/>
    </row>
    <row r="115" spans="1:6" ht="12.75">
      <c r="A115" s="92" t="s">
        <v>87</v>
      </c>
      <c r="B115" s="94" t="s">
        <v>86</v>
      </c>
      <c r="C115" s="85"/>
      <c r="D115" s="85"/>
      <c r="E115" s="86">
        <f aca="true" t="shared" si="7" ref="E115:F117">E116</f>
        <v>105.82800000000002</v>
      </c>
      <c r="F115" s="86">
        <f t="shared" si="7"/>
        <v>105.83000000000001</v>
      </c>
    </row>
    <row r="116" spans="1:6" ht="12.75">
      <c r="A116" s="88" t="s">
        <v>26</v>
      </c>
      <c r="B116" s="94" t="s">
        <v>86</v>
      </c>
      <c r="C116" s="85" t="s">
        <v>27</v>
      </c>
      <c r="D116" s="85"/>
      <c r="E116" s="86">
        <f t="shared" si="7"/>
        <v>105.82800000000002</v>
      </c>
      <c r="F116" s="86">
        <f t="shared" si="7"/>
        <v>105.83000000000001</v>
      </c>
    </row>
    <row r="117" spans="1:6" ht="12.75">
      <c r="A117" s="88" t="s">
        <v>28</v>
      </c>
      <c r="B117" s="94" t="s">
        <v>86</v>
      </c>
      <c r="C117" s="85" t="s">
        <v>29</v>
      </c>
      <c r="D117" s="85"/>
      <c r="E117" s="86">
        <f t="shared" si="7"/>
        <v>105.82800000000002</v>
      </c>
      <c r="F117" s="86">
        <f t="shared" si="7"/>
        <v>105.83000000000001</v>
      </c>
    </row>
    <row r="118" spans="1:7" ht="12.75">
      <c r="A118" s="87" t="s">
        <v>76</v>
      </c>
      <c r="B118" s="94" t="s">
        <v>86</v>
      </c>
      <c r="C118" s="85" t="s">
        <v>29</v>
      </c>
      <c r="D118" s="85" t="s">
        <v>77</v>
      </c>
      <c r="E118" s="86">
        <f>E119</f>
        <v>105.82800000000002</v>
      </c>
      <c r="F118" s="86">
        <f>F119</f>
        <v>105.83000000000001</v>
      </c>
      <c r="G118" s="67">
        <f>E118+E121</f>
        <v>230.428</v>
      </c>
    </row>
    <row r="119" spans="1:6" ht="12.75">
      <c r="A119" s="87" t="s">
        <v>78</v>
      </c>
      <c r="B119" s="94" t="s">
        <v>86</v>
      </c>
      <c r="C119" s="85" t="s">
        <v>29</v>
      </c>
      <c r="D119" s="85" t="s">
        <v>80</v>
      </c>
      <c r="E119" s="86">
        <f>100.54+5.028+0.26</f>
        <v>105.82800000000002</v>
      </c>
      <c r="F119" s="86">
        <f>100.542+5.028+0.26</f>
        <v>105.83000000000001</v>
      </c>
    </row>
    <row r="120" spans="1:6" ht="12.75">
      <c r="A120" s="87" t="s">
        <v>83</v>
      </c>
      <c r="B120" s="85" t="s">
        <v>84</v>
      </c>
      <c r="C120" s="85"/>
      <c r="D120" s="85"/>
      <c r="E120" s="86">
        <f aca="true" t="shared" si="8" ref="E120:F123">E121</f>
        <v>124.6</v>
      </c>
      <c r="F120" s="86">
        <f t="shared" si="8"/>
        <v>124.6</v>
      </c>
    </row>
    <row r="121" spans="1:6" ht="12.75">
      <c r="A121" s="88" t="s">
        <v>26</v>
      </c>
      <c r="B121" s="85" t="s">
        <v>84</v>
      </c>
      <c r="C121" s="85" t="s">
        <v>27</v>
      </c>
      <c r="D121" s="85"/>
      <c r="E121" s="86">
        <f t="shared" si="8"/>
        <v>124.6</v>
      </c>
      <c r="F121" s="86">
        <f t="shared" si="8"/>
        <v>124.6</v>
      </c>
    </row>
    <row r="122" spans="1:6" ht="12.75">
      <c r="A122" s="88" t="s">
        <v>28</v>
      </c>
      <c r="B122" s="85" t="s">
        <v>84</v>
      </c>
      <c r="C122" s="85" t="s">
        <v>29</v>
      </c>
      <c r="D122" s="85"/>
      <c r="E122" s="86">
        <f t="shared" si="8"/>
        <v>124.6</v>
      </c>
      <c r="F122" s="86">
        <f t="shared" si="8"/>
        <v>124.6</v>
      </c>
    </row>
    <row r="123" spans="1:6" ht="12.75">
      <c r="A123" s="87" t="s">
        <v>76</v>
      </c>
      <c r="B123" s="85" t="s">
        <v>84</v>
      </c>
      <c r="C123" s="85" t="s">
        <v>29</v>
      </c>
      <c r="D123" s="85" t="s">
        <v>77</v>
      </c>
      <c r="E123" s="86">
        <f t="shared" si="8"/>
        <v>124.6</v>
      </c>
      <c r="F123" s="86">
        <f t="shared" si="8"/>
        <v>124.6</v>
      </c>
    </row>
    <row r="124" spans="1:6" ht="14.25" customHeight="1">
      <c r="A124" s="87" t="s">
        <v>78</v>
      </c>
      <c r="B124" s="85" t="s">
        <v>84</v>
      </c>
      <c r="C124" s="85" t="s">
        <v>29</v>
      </c>
      <c r="D124" s="85" t="s">
        <v>80</v>
      </c>
      <c r="E124" s="86">
        <v>124.6</v>
      </c>
      <c r="F124" s="90">
        <v>124.6</v>
      </c>
    </row>
    <row r="125" spans="1:6" ht="24.75" customHeight="1">
      <c r="A125" s="87" t="s">
        <v>88</v>
      </c>
      <c r="B125" s="85" t="s">
        <v>89</v>
      </c>
      <c r="C125" s="85"/>
      <c r="D125" s="85"/>
      <c r="E125" s="86">
        <f>E126</f>
        <v>3</v>
      </c>
      <c r="F125" s="86">
        <f>F126</f>
        <v>3</v>
      </c>
    </row>
    <row r="126" spans="1:6" ht="24.75" customHeight="1">
      <c r="A126" s="92" t="s">
        <v>90</v>
      </c>
      <c r="B126" s="85" t="s">
        <v>91</v>
      </c>
      <c r="C126" s="85"/>
      <c r="D126" s="85"/>
      <c r="E126" s="86">
        <f>E127</f>
        <v>3</v>
      </c>
      <c r="F126" s="89">
        <f>E126</f>
        <v>3</v>
      </c>
    </row>
    <row r="127" spans="1:6" s="99" customFormat="1" ht="12.75">
      <c r="A127" s="88" t="s">
        <v>26</v>
      </c>
      <c r="B127" s="85" t="s">
        <v>91</v>
      </c>
      <c r="C127" s="85" t="s">
        <v>27</v>
      </c>
      <c r="D127" s="85"/>
      <c r="E127" s="86">
        <f>E128</f>
        <v>3</v>
      </c>
      <c r="F127" s="86">
        <f>F128</f>
        <v>3</v>
      </c>
    </row>
    <row r="128" spans="1:6" s="99" customFormat="1" ht="12.75">
      <c r="A128" s="88" t="s">
        <v>28</v>
      </c>
      <c r="B128" s="85" t="s">
        <v>91</v>
      </c>
      <c r="C128" s="85" t="s">
        <v>29</v>
      </c>
      <c r="D128" s="85"/>
      <c r="E128" s="86">
        <f>E129</f>
        <v>3</v>
      </c>
      <c r="F128" s="86">
        <f>F129</f>
        <v>3</v>
      </c>
    </row>
    <row r="129" spans="1:6" s="99" customFormat="1" ht="12.75">
      <c r="A129" s="84" t="s">
        <v>37</v>
      </c>
      <c r="B129" s="85" t="s">
        <v>91</v>
      </c>
      <c r="C129" s="85" t="s">
        <v>29</v>
      </c>
      <c r="D129" s="85" t="s">
        <v>77</v>
      </c>
      <c r="E129" s="86">
        <f>E130</f>
        <v>3</v>
      </c>
      <c r="F129" s="86">
        <f>F130</f>
        <v>3</v>
      </c>
    </row>
    <row r="130" spans="1:6" s="99" customFormat="1" ht="12.75">
      <c r="A130" s="84" t="s">
        <v>37</v>
      </c>
      <c r="B130" s="85" t="s">
        <v>91</v>
      </c>
      <c r="C130" s="85" t="s">
        <v>29</v>
      </c>
      <c r="D130" s="85" t="s">
        <v>92</v>
      </c>
      <c r="E130" s="86">
        <v>3</v>
      </c>
      <c r="F130" s="100">
        <v>3</v>
      </c>
    </row>
    <row r="131" spans="1:6" ht="12.75" hidden="1">
      <c r="A131" s="101" t="s">
        <v>93</v>
      </c>
      <c r="B131" s="85" t="s">
        <v>94</v>
      </c>
      <c r="C131" s="85" t="s">
        <v>95</v>
      </c>
      <c r="D131" s="85"/>
      <c r="E131" s="86">
        <f>E132</f>
        <v>25</v>
      </c>
      <c r="F131" s="90"/>
    </row>
    <row r="132" spans="1:6" ht="12.75" hidden="1">
      <c r="A132" s="101" t="s">
        <v>96</v>
      </c>
      <c r="B132" s="85" t="s">
        <v>97</v>
      </c>
      <c r="C132" s="85" t="s">
        <v>95</v>
      </c>
      <c r="D132" s="85"/>
      <c r="E132" s="86">
        <f>E241+E138+E149</f>
        <v>25</v>
      </c>
      <c r="F132" s="102"/>
    </row>
    <row r="133" spans="1:6" ht="43.5" customHeight="1" hidden="1">
      <c r="A133" s="84" t="s">
        <v>98</v>
      </c>
      <c r="B133" s="85" t="s">
        <v>99</v>
      </c>
      <c r="C133" s="85" t="s">
        <v>100</v>
      </c>
      <c r="D133" s="85"/>
      <c r="E133" s="86">
        <f>E134</f>
        <v>0</v>
      </c>
      <c r="F133" s="90"/>
    </row>
    <row r="134" spans="1:7" ht="18" customHeight="1" hidden="1">
      <c r="A134" s="84" t="s">
        <v>101</v>
      </c>
      <c r="B134" s="85" t="s">
        <v>99</v>
      </c>
      <c r="C134" s="85" t="s">
        <v>102</v>
      </c>
      <c r="D134" s="90"/>
      <c r="E134" s="86"/>
      <c r="F134" s="90"/>
      <c r="G134" s="103"/>
    </row>
    <row r="135" spans="1:7" ht="18" customHeight="1" hidden="1">
      <c r="A135" s="84" t="s">
        <v>103</v>
      </c>
      <c r="B135" s="85" t="s">
        <v>99</v>
      </c>
      <c r="C135" s="85" t="s">
        <v>102</v>
      </c>
      <c r="D135" s="85" t="s">
        <v>104</v>
      </c>
      <c r="E135" s="86"/>
      <c r="F135" s="90"/>
      <c r="G135" s="103"/>
    </row>
    <row r="136" spans="1:7" ht="18" customHeight="1" hidden="1">
      <c r="A136" s="84" t="s">
        <v>105</v>
      </c>
      <c r="B136" s="85" t="s">
        <v>99</v>
      </c>
      <c r="C136" s="85" t="s">
        <v>106</v>
      </c>
      <c r="D136" s="85" t="s">
        <v>107</v>
      </c>
      <c r="E136" s="86"/>
      <c r="F136" s="90"/>
      <c r="G136" s="103"/>
    </row>
    <row r="137" spans="1:6" ht="12.75" hidden="1">
      <c r="A137" s="84" t="s">
        <v>108</v>
      </c>
      <c r="B137" s="85" t="s">
        <v>109</v>
      </c>
      <c r="C137" s="85"/>
      <c r="D137" s="85"/>
      <c r="E137" s="86"/>
      <c r="F137" s="90"/>
    </row>
    <row r="138" spans="1:7" ht="12.75" hidden="1">
      <c r="A138" s="84" t="s">
        <v>110</v>
      </c>
      <c r="B138" s="85" t="s">
        <v>111</v>
      </c>
      <c r="C138" s="85"/>
      <c r="D138" s="85"/>
      <c r="E138" s="86"/>
      <c r="F138" s="90"/>
      <c r="G138" s="103"/>
    </row>
    <row r="139" spans="1:7" ht="45" customHeight="1" hidden="1">
      <c r="A139" s="84" t="s">
        <v>112</v>
      </c>
      <c r="B139" s="85" t="s">
        <v>111</v>
      </c>
      <c r="C139" s="85" t="s">
        <v>27</v>
      </c>
      <c r="D139" s="85"/>
      <c r="E139" s="86"/>
      <c r="F139" s="90"/>
      <c r="G139" s="103"/>
    </row>
    <row r="140" spans="1:7" ht="18.75" customHeight="1" hidden="1">
      <c r="A140" s="84" t="s">
        <v>101</v>
      </c>
      <c r="B140" s="85" t="s">
        <v>111</v>
      </c>
      <c r="C140" s="85" t="s">
        <v>29</v>
      </c>
      <c r="D140" s="85"/>
      <c r="E140" s="86"/>
      <c r="F140" s="90"/>
      <c r="G140" s="103"/>
    </row>
    <row r="141" spans="1:7" ht="12.75" hidden="1">
      <c r="A141" s="84" t="s">
        <v>103</v>
      </c>
      <c r="B141" s="85" t="s">
        <v>111</v>
      </c>
      <c r="C141" s="85" t="s">
        <v>29</v>
      </c>
      <c r="D141" s="85" t="s">
        <v>104</v>
      </c>
      <c r="E141" s="86"/>
      <c r="F141" s="90"/>
      <c r="G141" s="104"/>
    </row>
    <row r="142" spans="1:6" ht="12.75" hidden="1">
      <c r="A142" s="84" t="s">
        <v>105</v>
      </c>
      <c r="B142" s="85" t="s">
        <v>111</v>
      </c>
      <c r="C142" s="85" t="s">
        <v>29</v>
      </c>
      <c r="D142" s="85" t="s">
        <v>107</v>
      </c>
      <c r="E142" s="86"/>
      <c r="F142" s="90"/>
    </row>
    <row r="143" spans="1:6" ht="12.75">
      <c r="A143" s="84" t="s">
        <v>113</v>
      </c>
      <c r="B143" s="83" t="s">
        <v>94</v>
      </c>
      <c r="C143" s="90"/>
      <c r="D143" s="85"/>
      <c r="E143" s="89">
        <f>E151+E144</f>
        <v>25</v>
      </c>
      <c r="F143" s="89">
        <f>F151+F144</f>
        <v>25</v>
      </c>
    </row>
    <row r="144" spans="1:6" ht="12.75" hidden="1">
      <c r="A144" s="105" t="s">
        <v>114</v>
      </c>
      <c r="B144" s="85" t="s">
        <v>115</v>
      </c>
      <c r="C144" s="85"/>
      <c r="D144" s="85"/>
      <c r="E144" s="86">
        <v>0</v>
      </c>
      <c r="F144" s="90"/>
    </row>
    <row r="145" spans="1:6" ht="12.75" hidden="1">
      <c r="A145" s="88" t="s">
        <v>26</v>
      </c>
      <c r="B145" s="85" t="s">
        <v>115</v>
      </c>
      <c r="C145" s="85" t="s">
        <v>27</v>
      </c>
      <c r="D145" s="85"/>
      <c r="E145" s="86">
        <v>0</v>
      </c>
      <c r="F145" s="90"/>
    </row>
    <row r="146" spans="1:6" ht="12.75" hidden="1">
      <c r="A146" s="88" t="s">
        <v>28</v>
      </c>
      <c r="B146" s="85" t="s">
        <v>115</v>
      </c>
      <c r="C146" s="85" t="s">
        <v>29</v>
      </c>
      <c r="D146" s="90"/>
      <c r="E146" s="86">
        <v>0</v>
      </c>
      <c r="F146" s="90"/>
    </row>
    <row r="147" spans="1:6" ht="12.75" hidden="1">
      <c r="A147" s="84" t="s">
        <v>103</v>
      </c>
      <c r="B147" s="85" t="s">
        <v>115</v>
      </c>
      <c r="C147" s="85" t="s">
        <v>29</v>
      </c>
      <c r="D147" s="85" t="s">
        <v>104</v>
      </c>
      <c r="E147" s="86">
        <v>0</v>
      </c>
      <c r="F147" s="90"/>
    </row>
    <row r="148" spans="1:6" ht="12.75" hidden="1">
      <c r="A148" s="84" t="s">
        <v>105</v>
      </c>
      <c r="B148" s="85" t="s">
        <v>115</v>
      </c>
      <c r="C148" s="85" t="s">
        <v>29</v>
      </c>
      <c r="D148" s="85" t="s">
        <v>107</v>
      </c>
      <c r="E148" s="86">
        <v>0</v>
      </c>
      <c r="F148" s="90"/>
    </row>
    <row r="149" spans="1:6" ht="12.75">
      <c r="A149" s="92" t="s">
        <v>116</v>
      </c>
      <c r="B149" s="85" t="s">
        <v>117</v>
      </c>
      <c r="C149" s="90"/>
      <c r="D149" s="85"/>
      <c r="E149" s="89">
        <f>E151</f>
        <v>25</v>
      </c>
      <c r="F149" s="89">
        <f>F151</f>
        <v>25</v>
      </c>
    </row>
    <row r="150" spans="1:6" ht="28.5" customHeight="1">
      <c r="A150" s="88" t="s">
        <v>26</v>
      </c>
      <c r="B150" s="85" t="s">
        <v>117</v>
      </c>
      <c r="C150" s="85" t="s">
        <v>27</v>
      </c>
      <c r="D150" s="85"/>
      <c r="E150" s="86">
        <f aca="true" t="shared" si="9" ref="E150:F152">E151</f>
        <v>25</v>
      </c>
      <c r="F150" s="86">
        <f t="shared" si="9"/>
        <v>25</v>
      </c>
    </row>
    <row r="151" spans="1:6" ht="40.5" customHeight="1">
      <c r="A151" s="88" t="s">
        <v>28</v>
      </c>
      <c r="B151" s="85" t="s">
        <v>117</v>
      </c>
      <c r="C151" s="85" t="s">
        <v>29</v>
      </c>
      <c r="D151" s="85"/>
      <c r="E151" s="86">
        <f t="shared" si="9"/>
        <v>25</v>
      </c>
      <c r="F151" s="86">
        <f t="shared" si="9"/>
        <v>25</v>
      </c>
    </row>
    <row r="152" spans="1:6" ht="19.5" customHeight="1">
      <c r="A152" s="84" t="s">
        <v>118</v>
      </c>
      <c r="B152" s="85" t="s">
        <v>117</v>
      </c>
      <c r="C152" s="85" t="s">
        <v>29</v>
      </c>
      <c r="D152" s="85" t="s">
        <v>119</v>
      </c>
      <c r="E152" s="86">
        <f t="shared" si="9"/>
        <v>25</v>
      </c>
      <c r="F152" s="86">
        <f t="shared" si="9"/>
        <v>25</v>
      </c>
    </row>
    <row r="153" spans="1:6" ht="25.5" customHeight="1">
      <c r="A153" s="84" t="s">
        <v>120</v>
      </c>
      <c r="B153" s="85" t="s">
        <v>117</v>
      </c>
      <c r="C153" s="85" t="s">
        <v>29</v>
      </c>
      <c r="D153" s="85" t="s">
        <v>121</v>
      </c>
      <c r="E153" s="86">
        <v>25</v>
      </c>
      <c r="F153" s="89">
        <v>25</v>
      </c>
    </row>
    <row r="154" spans="1:6" ht="12.75">
      <c r="A154" s="84" t="s">
        <v>122</v>
      </c>
      <c r="B154" s="85" t="s">
        <v>123</v>
      </c>
      <c r="C154" s="85"/>
      <c r="D154" s="85"/>
      <c r="E154" s="86">
        <f>E155+E188+E237+E244+E250</f>
        <v>3277.8300000000004</v>
      </c>
      <c r="F154" s="86">
        <f>F155+F188+F237+F244+F250</f>
        <v>3279.5499999999997</v>
      </c>
    </row>
    <row r="155" spans="1:6" ht="12.75">
      <c r="A155" s="84" t="s">
        <v>124</v>
      </c>
      <c r="B155" s="85" t="s">
        <v>125</v>
      </c>
      <c r="C155" s="85"/>
      <c r="D155" s="85"/>
      <c r="E155" s="86">
        <f>E156+E167+E172+E178+E183</f>
        <v>182.76</v>
      </c>
      <c r="F155" s="86">
        <f>F156+F167+F172+F178+F183</f>
        <v>185.66000000000003</v>
      </c>
    </row>
    <row r="156" spans="1:6" ht="12.75">
      <c r="A156" s="84" t="s">
        <v>126</v>
      </c>
      <c r="B156" s="85" t="s">
        <v>127</v>
      </c>
      <c r="C156" s="85"/>
      <c r="D156" s="85"/>
      <c r="E156" s="86">
        <f>E161+E166</f>
        <v>122.5</v>
      </c>
      <c r="F156" s="86">
        <f>F161+F166</f>
        <v>125.4</v>
      </c>
    </row>
    <row r="157" spans="1:6" ht="12.75">
      <c r="A157" s="88" t="s">
        <v>128</v>
      </c>
      <c r="B157" s="85" t="s">
        <v>127</v>
      </c>
      <c r="C157" s="85"/>
      <c r="D157" s="85"/>
      <c r="E157" s="86">
        <f aca="true" t="shared" si="10" ref="E157:F160">E158</f>
        <v>106.14</v>
      </c>
      <c r="F157" s="86">
        <f t="shared" si="10"/>
        <v>106.14</v>
      </c>
    </row>
    <row r="158" spans="1:6" ht="12.75">
      <c r="A158" s="88" t="s">
        <v>72</v>
      </c>
      <c r="B158" s="85" t="s">
        <v>127</v>
      </c>
      <c r="C158" s="85" t="s">
        <v>73</v>
      </c>
      <c r="D158" s="85"/>
      <c r="E158" s="86">
        <f t="shared" si="10"/>
        <v>106.14</v>
      </c>
      <c r="F158" s="86">
        <f t="shared" si="10"/>
        <v>106.14</v>
      </c>
    </row>
    <row r="159" spans="1:6" ht="12.75">
      <c r="A159" s="88" t="s">
        <v>74</v>
      </c>
      <c r="B159" s="85" t="s">
        <v>127</v>
      </c>
      <c r="C159" s="85" t="s">
        <v>75</v>
      </c>
      <c r="D159" s="85"/>
      <c r="E159" s="86">
        <f t="shared" si="10"/>
        <v>106.14</v>
      </c>
      <c r="F159" s="86">
        <f t="shared" si="10"/>
        <v>106.14</v>
      </c>
    </row>
    <row r="160" spans="1:6" ht="12.75">
      <c r="A160" s="84" t="s">
        <v>129</v>
      </c>
      <c r="B160" s="85" t="s">
        <v>127</v>
      </c>
      <c r="C160" s="85" t="s">
        <v>75</v>
      </c>
      <c r="D160" s="85" t="s">
        <v>130</v>
      </c>
      <c r="E160" s="86">
        <f t="shared" si="10"/>
        <v>106.14</v>
      </c>
      <c r="F160" s="86">
        <f t="shared" si="10"/>
        <v>106.14</v>
      </c>
    </row>
    <row r="161" spans="1:6" ht="12.75">
      <c r="A161" s="84" t="s">
        <v>131</v>
      </c>
      <c r="B161" s="85" t="s">
        <v>127</v>
      </c>
      <c r="C161" s="85" t="s">
        <v>75</v>
      </c>
      <c r="D161" s="85" t="s">
        <v>132</v>
      </c>
      <c r="E161" s="86">
        <v>106.14</v>
      </c>
      <c r="F161" s="90">
        <v>106.14</v>
      </c>
    </row>
    <row r="162" spans="1:6" ht="12.75">
      <c r="A162" s="88" t="s">
        <v>128</v>
      </c>
      <c r="B162" s="85" t="s">
        <v>127</v>
      </c>
      <c r="C162" s="85"/>
      <c r="D162" s="85"/>
      <c r="E162" s="86">
        <f aca="true" t="shared" si="11" ref="E162:F165">E163</f>
        <v>16.36</v>
      </c>
      <c r="F162" s="86">
        <f t="shared" si="11"/>
        <v>19.26</v>
      </c>
    </row>
    <row r="163" spans="1:6" ht="12.75">
      <c r="A163" s="88" t="s">
        <v>26</v>
      </c>
      <c r="B163" s="85" t="s">
        <v>127</v>
      </c>
      <c r="C163" s="85" t="s">
        <v>27</v>
      </c>
      <c r="D163" s="85"/>
      <c r="E163" s="86">
        <f t="shared" si="11"/>
        <v>16.36</v>
      </c>
      <c r="F163" s="86">
        <f t="shared" si="11"/>
        <v>19.26</v>
      </c>
    </row>
    <row r="164" spans="1:6" ht="12.75">
      <c r="A164" s="88" t="s">
        <v>28</v>
      </c>
      <c r="B164" s="85" t="s">
        <v>127</v>
      </c>
      <c r="C164" s="85" t="s">
        <v>29</v>
      </c>
      <c r="D164" s="85"/>
      <c r="E164" s="86">
        <f t="shared" si="11"/>
        <v>16.36</v>
      </c>
      <c r="F164" s="86">
        <v>19.26</v>
      </c>
    </row>
    <row r="165" spans="1:6" ht="12.75">
      <c r="A165" s="84" t="s">
        <v>129</v>
      </c>
      <c r="B165" s="85" t="s">
        <v>127</v>
      </c>
      <c r="C165" s="85" t="s">
        <v>29</v>
      </c>
      <c r="D165" s="85" t="s">
        <v>130</v>
      </c>
      <c r="E165" s="86">
        <f t="shared" si="11"/>
        <v>16.36</v>
      </c>
      <c r="F165" s="86">
        <f t="shared" si="11"/>
        <v>19.26</v>
      </c>
    </row>
    <row r="166" spans="1:6" ht="12.75">
      <c r="A166" s="84" t="s">
        <v>131</v>
      </c>
      <c r="B166" s="85" t="s">
        <v>127</v>
      </c>
      <c r="C166" s="85" t="s">
        <v>29</v>
      </c>
      <c r="D166" s="85" t="s">
        <v>132</v>
      </c>
      <c r="E166" s="86">
        <f>5.76+10.6</f>
        <v>16.36</v>
      </c>
      <c r="F166" s="90">
        <v>19.26</v>
      </c>
    </row>
    <row r="167" spans="1:6" ht="12.75">
      <c r="A167" s="84" t="s">
        <v>133</v>
      </c>
      <c r="B167" s="85" t="s">
        <v>134</v>
      </c>
      <c r="C167" s="85"/>
      <c r="D167" s="85"/>
      <c r="E167" s="86">
        <f aca="true" t="shared" si="12" ref="E167:F170">E168</f>
        <v>5.9</v>
      </c>
      <c r="F167" s="86">
        <f t="shared" si="12"/>
        <v>5.9</v>
      </c>
    </row>
    <row r="168" spans="1:6" ht="12.75">
      <c r="A168" s="88" t="s">
        <v>26</v>
      </c>
      <c r="B168" s="85" t="s">
        <v>134</v>
      </c>
      <c r="C168" s="85" t="s">
        <v>27</v>
      </c>
      <c r="D168" s="85"/>
      <c r="E168" s="86">
        <f t="shared" si="12"/>
        <v>5.9</v>
      </c>
      <c r="F168" s="86">
        <f t="shared" si="12"/>
        <v>5.9</v>
      </c>
    </row>
    <row r="169" spans="1:6" ht="12.75">
      <c r="A169" s="88" t="s">
        <v>28</v>
      </c>
      <c r="B169" s="85" t="s">
        <v>134</v>
      </c>
      <c r="C169" s="85" t="s">
        <v>29</v>
      </c>
      <c r="D169" s="85"/>
      <c r="E169" s="86">
        <f t="shared" si="12"/>
        <v>5.9</v>
      </c>
      <c r="F169" s="86">
        <f t="shared" si="12"/>
        <v>5.9</v>
      </c>
    </row>
    <row r="170" spans="1:6" ht="12.75">
      <c r="A170" s="84" t="s">
        <v>135</v>
      </c>
      <c r="B170" s="85" t="s">
        <v>134</v>
      </c>
      <c r="C170" s="85" t="s">
        <v>29</v>
      </c>
      <c r="D170" s="85" t="s">
        <v>136</v>
      </c>
      <c r="E170" s="86">
        <f t="shared" si="12"/>
        <v>5.9</v>
      </c>
      <c r="F170" s="86">
        <f t="shared" si="12"/>
        <v>5.9</v>
      </c>
    </row>
    <row r="171" spans="1:6" ht="12.75">
      <c r="A171" s="84" t="s">
        <v>124</v>
      </c>
      <c r="B171" s="85" t="s">
        <v>134</v>
      </c>
      <c r="C171" s="85" t="s">
        <v>29</v>
      </c>
      <c r="D171" s="85" t="s">
        <v>137</v>
      </c>
      <c r="E171" s="86">
        <v>5.9</v>
      </c>
      <c r="F171" s="86">
        <v>5.9</v>
      </c>
    </row>
    <row r="172" spans="1:6" ht="12.75">
      <c r="A172" s="92" t="s">
        <v>138</v>
      </c>
      <c r="B172" s="85" t="s">
        <v>139</v>
      </c>
      <c r="C172" s="85"/>
      <c r="D172" s="85"/>
      <c r="E172" s="86">
        <v>12</v>
      </c>
      <c r="F172" s="86">
        <v>12</v>
      </c>
    </row>
    <row r="173" spans="1:6" ht="12.75">
      <c r="A173" s="88" t="s">
        <v>140</v>
      </c>
      <c r="B173" s="85" t="s">
        <v>139</v>
      </c>
      <c r="C173" s="85" t="s">
        <v>141</v>
      </c>
      <c r="D173" s="85"/>
      <c r="E173" s="86">
        <f>E175</f>
        <v>12</v>
      </c>
      <c r="F173" s="86">
        <f>F175</f>
        <v>12</v>
      </c>
    </row>
    <row r="174" spans="1:6" ht="12.75">
      <c r="A174" s="88" t="s">
        <v>142</v>
      </c>
      <c r="B174" s="85" t="s">
        <v>143</v>
      </c>
      <c r="C174" s="85" t="s">
        <v>144</v>
      </c>
      <c r="D174" s="85"/>
      <c r="E174" s="86">
        <f aca="true" t="shared" si="13" ref="E174:F176">E175</f>
        <v>12</v>
      </c>
      <c r="F174" s="86">
        <f t="shared" si="13"/>
        <v>12</v>
      </c>
    </row>
    <row r="175" spans="1:6" ht="12.75">
      <c r="A175" s="84" t="s">
        <v>145</v>
      </c>
      <c r="B175" s="85" t="s">
        <v>139</v>
      </c>
      <c r="C175" s="85" t="s">
        <v>144</v>
      </c>
      <c r="D175" s="85"/>
      <c r="E175" s="86">
        <f t="shared" si="13"/>
        <v>12</v>
      </c>
      <c r="F175" s="86">
        <f t="shared" si="13"/>
        <v>12</v>
      </c>
    </row>
    <row r="176" spans="1:6" ht="12.75">
      <c r="A176" s="88" t="s">
        <v>146</v>
      </c>
      <c r="B176" s="85" t="s">
        <v>139</v>
      </c>
      <c r="C176" s="85" t="s">
        <v>144</v>
      </c>
      <c r="D176" s="85" t="s">
        <v>147</v>
      </c>
      <c r="E176" s="86">
        <f t="shared" si="13"/>
        <v>12</v>
      </c>
      <c r="F176" s="86">
        <f t="shared" si="13"/>
        <v>12</v>
      </c>
    </row>
    <row r="177" spans="1:6" ht="12.75">
      <c r="A177" s="88" t="s">
        <v>148</v>
      </c>
      <c r="B177" s="85" t="s">
        <v>139</v>
      </c>
      <c r="C177" s="85" t="s">
        <v>144</v>
      </c>
      <c r="D177" s="85" t="s">
        <v>149</v>
      </c>
      <c r="E177" s="86">
        <v>12</v>
      </c>
      <c r="F177" s="86">
        <v>12</v>
      </c>
    </row>
    <row r="178" spans="1:6" ht="12.75">
      <c r="A178" s="88" t="s">
        <v>150</v>
      </c>
      <c r="B178" s="85" t="s">
        <v>151</v>
      </c>
      <c r="C178" s="85"/>
      <c r="D178" s="85"/>
      <c r="E178" s="86">
        <f aca="true" t="shared" si="14" ref="E178:F181">E179</f>
        <v>29.36</v>
      </c>
      <c r="F178" s="86">
        <f t="shared" si="14"/>
        <v>29.36</v>
      </c>
    </row>
    <row r="179" spans="1:6" ht="12.75">
      <c r="A179" s="88" t="s">
        <v>152</v>
      </c>
      <c r="B179" s="85" t="s">
        <v>151</v>
      </c>
      <c r="C179" s="85" t="s">
        <v>153</v>
      </c>
      <c r="D179" s="85"/>
      <c r="E179" s="86">
        <f t="shared" si="14"/>
        <v>29.36</v>
      </c>
      <c r="F179" s="86">
        <f t="shared" si="14"/>
        <v>29.36</v>
      </c>
    </row>
    <row r="180" spans="1:6" ht="12.75">
      <c r="A180" s="88" t="s">
        <v>154</v>
      </c>
      <c r="B180" s="85" t="s">
        <v>151</v>
      </c>
      <c r="C180" s="85" t="s">
        <v>155</v>
      </c>
      <c r="D180" s="85"/>
      <c r="E180" s="86">
        <f t="shared" si="14"/>
        <v>29.36</v>
      </c>
      <c r="F180" s="86">
        <f t="shared" si="14"/>
        <v>29.36</v>
      </c>
    </row>
    <row r="181" spans="1:6" ht="12.75">
      <c r="A181" s="88" t="s">
        <v>156</v>
      </c>
      <c r="B181" s="85" t="s">
        <v>151</v>
      </c>
      <c r="C181" s="85" t="s">
        <v>155</v>
      </c>
      <c r="D181" s="85" t="s">
        <v>136</v>
      </c>
      <c r="E181" s="86">
        <f t="shared" si="14"/>
        <v>29.36</v>
      </c>
      <c r="F181" s="86">
        <f t="shared" si="14"/>
        <v>29.36</v>
      </c>
    </row>
    <row r="182" spans="1:6" ht="12.75">
      <c r="A182" s="88" t="s">
        <v>124</v>
      </c>
      <c r="B182" s="85" t="s">
        <v>151</v>
      </c>
      <c r="C182" s="85" t="s">
        <v>155</v>
      </c>
      <c r="D182" s="85" t="s">
        <v>137</v>
      </c>
      <c r="E182" s="86">
        <v>29.36</v>
      </c>
      <c r="F182" s="86">
        <v>29.36</v>
      </c>
    </row>
    <row r="183" spans="1:6" ht="12.75">
      <c r="A183" s="88" t="s">
        <v>157</v>
      </c>
      <c r="B183" s="85" t="s">
        <v>158</v>
      </c>
      <c r="C183" s="85"/>
      <c r="D183" s="85"/>
      <c r="E183" s="86">
        <v>13</v>
      </c>
      <c r="F183" s="86">
        <v>13</v>
      </c>
    </row>
    <row r="184" spans="1:6" ht="12.75">
      <c r="A184" s="88" t="s">
        <v>152</v>
      </c>
      <c r="B184" s="85" t="s">
        <v>158</v>
      </c>
      <c r="C184" s="85" t="s">
        <v>153</v>
      </c>
      <c r="D184" s="85"/>
      <c r="E184" s="86">
        <v>13</v>
      </c>
      <c r="F184" s="86">
        <v>13</v>
      </c>
    </row>
    <row r="185" spans="1:6" ht="12.75">
      <c r="A185" s="88" t="s">
        <v>154</v>
      </c>
      <c r="B185" s="85" t="s">
        <v>158</v>
      </c>
      <c r="C185" s="85" t="s">
        <v>155</v>
      </c>
      <c r="D185" s="85"/>
      <c r="E185" s="86">
        <f>E186</f>
        <v>13</v>
      </c>
      <c r="F185" s="86">
        <f>F186</f>
        <v>13</v>
      </c>
    </row>
    <row r="186" spans="1:6" ht="12.75">
      <c r="A186" s="88" t="s">
        <v>156</v>
      </c>
      <c r="B186" s="85" t="s">
        <v>158</v>
      </c>
      <c r="C186" s="85" t="s">
        <v>155</v>
      </c>
      <c r="D186" s="85" t="s">
        <v>136</v>
      </c>
      <c r="E186" s="86">
        <f>E187</f>
        <v>13</v>
      </c>
      <c r="F186" s="86">
        <f>F187</f>
        <v>13</v>
      </c>
    </row>
    <row r="187" spans="1:6" ht="12.75">
      <c r="A187" s="88" t="s">
        <v>124</v>
      </c>
      <c r="B187" s="85" t="s">
        <v>158</v>
      </c>
      <c r="C187" s="85" t="s">
        <v>155</v>
      </c>
      <c r="D187" s="85" t="s">
        <v>137</v>
      </c>
      <c r="E187" s="86">
        <v>13</v>
      </c>
      <c r="F187" s="86">
        <v>13</v>
      </c>
    </row>
    <row r="188" spans="1:6" ht="12.75">
      <c r="A188" s="84" t="s">
        <v>159</v>
      </c>
      <c r="B188" s="85" t="s">
        <v>160</v>
      </c>
      <c r="C188" s="85"/>
      <c r="D188" s="85"/>
      <c r="E188" s="86">
        <f>E189++E194+E199+E204+E209+E214+E232</f>
        <v>2332.51</v>
      </c>
      <c r="F188" s="86">
        <f>F189++F194+F199+F204+F209+F214+F232</f>
        <v>2331.33</v>
      </c>
    </row>
    <row r="189" spans="1:9" ht="12.75" hidden="1">
      <c r="A189" s="92" t="s">
        <v>70</v>
      </c>
      <c r="B189" s="85" t="s">
        <v>166</v>
      </c>
      <c r="C189" s="85"/>
      <c r="D189" s="85"/>
      <c r="E189" s="86">
        <f>E191</f>
        <v>0</v>
      </c>
      <c r="F189" s="100"/>
      <c r="I189" s="91"/>
    </row>
    <row r="190" spans="1:9" ht="12.75" hidden="1">
      <c r="A190" s="84" t="s">
        <v>72</v>
      </c>
      <c r="B190" s="85" t="s">
        <v>166</v>
      </c>
      <c r="C190" s="85" t="s">
        <v>73</v>
      </c>
      <c r="D190" s="85"/>
      <c r="E190" s="86">
        <f>E191</f>
        <v>0</v>
      </c>
      <c r="F190" s="100"/>
      <c r="I190" s="91"/>
    </row>
    <row r="191" spans="1:9" ht="12.75" hidden="1">
      <c r="A191" s="84" t="s">
        <v>167</v>
      </c>
      <c r="B191" s="85" t="s">
        <v>166</v>
      </c>
      <c r="C191" s="85" t="s">
        <v>75</v>
      </c>
      <c r="D191" s="85"/>
      <c r="E191" s="86">
        <f>E192</f>
        <v>0</v>
      </c>
      <c r="F191" s="100"/>
      <c r="I191" s="91"/>
    </row>
    <row r="192" spans="1:9" ht="12.75" hidden="1">
      <c r="A192" s="84" t="s">
        <v>135</v>
      </c>
      <c r="B192" s="85" t="s">
        <v>166</v>
      </c>
      <c r="C192" s="85" t="s">
        <v>75</v>
      </c>
      <c r="D192" s="85" t="s">
        <v>136</v>
      </c>
      <c r="E192" s="86">
        <f>E193</f>
        <v>0</v>
      </c>
      <c r="F192" s="100"/>
      <c r="I192" s="91"/>
    </row>
    <row r="193" spans="1:9" ht="12.75" hidden="1">
      <c r="A193" s="84" t="s">
        <v>163</v>
      </c>
      <c r="B193" s="85" t="s">
        <v>166</v>
      </c>
      <c r="C193" s="85" t="s">
        <v>75</v>
      </c>
      <c r="D193" s="85" t="s">
        <v>164</v>
      </c>
      <c r="E193" s="86">
        <v>0</v>
      </c>
      <c r="F193" s="100"/>
      <c r="I193" s="91"/>
    </row>
    <row r="194" spans="1:9" ht="12.75" hidden="1">
      <c r="A194" s="92" t="s">
        <v>168</v>
      </c>
      <c r="B194" s="85" t="s">
        <v>169</v>
      </c>
      <c r="C194" s="85"/>
      <c r="D194" s="85"/>
      <c r="E194" s="86">
        <f>E196</f>
        <v>0</v>
      </c>
      <c r="F194" s="100"/>
      <c r="I194" s="91"/>
    </row>
    <row r="195" spans="1:9" ht="12.75" hidden="1">
      <c r="A195" s="84" t="s">
        <v>72</v>
      </c>
      <c r="B195" s="85" t="s">
        <v>169</v>
      </c>
      <c r="C195" s="85" t="s">
        <v>73</v>
      </c>
      <c r="D195" s="85"/>
      <c r="E195" s="86">
        <f>E196</f>
        <v>0</v>
      </c>
      <c r="F195" s="100"/>
      <c r="I195" s="91"/>
    </row>
    <row r="196" spans="1:9" ht="36.75" customHeight="1" hidden="1">
      <c r="A196" s="84" t="s">
        <v>167</v>
      </c>
      <c r="B196" s="85" t="s">
        <v>169</v>
      </c>
      <c r="C196" s="85" t="s">
        <v>75</v>
      </c>
      <c r="D196" s="85"/>
      <c r="E196" s="86">
        <f>E197</f>
        <v>0</v>
      </c>
      <c r="F196" s="100"/>
      <c r="I196" s="91"/>
    </row>
    <row r="197" spans="1:9" ht="12.75" hidden="1">
      <c r="A197" s="84" t="s">
        <v>135</v>
      </c>
      <c r="B197" s="85" t="s">
        <v>169</v>
      </c>
      <c r="C197" s="85" t="s">
        <v>75</v>
      </c>
      <c r="D197" s="85" t="s">
        <v>136</v>
      </c>
      <c r="E197" s="86">
        <f>E198</f>
        <v>0</v>
      </c>
      <c r="F197" s="100"/>
      <c r="I197" s="91"/>
    </row>
    <row r="198" spans="1:9" ht="12.75" hidden="1">
      <c r="A198" s="84" t="s">
        <v>163</v>
      </c>
      <c r="B198" s="85" t="s">
        <v>169</v>
      </c>
      <c r="C198" s="85" t="s">
        <v>75</v>
      </c>
      <c r="D198" s="85" t="s">
        <v>164</v>
      </c>
      <c r="E198" s="86">
        <v>0</v>
      </c>
      <c r="F198" s="100"/>
      <c r="I198" s="91"/>
    </row>
    <row r="199" spans="1:6" ht="12.75">
      <c r="A199" s="84" t="s">
        <v>170</v>
      </c>
      <c r="B199" s="85" t="s">
        <v>171</v>
      </c>
      <c r="C199" s="85"/>
      <c r="D199" s="85"/>
      <c r="E199" s="86">
        <f aca="true" t="shared" si="15" ref="E199:F202">E200</f>
        <v>1334.77</v>
      </c>
      <c r="F199" s="86">
        <f t="shared" si="15"/>
        <v>1334.77</v>
      </c>
    </row>
    <row r="200" spans="1:6" ht="12.75">
      <c r="A200" s="84" t="s">
        <v>72</v>
      </c>
      <c r="B200" s="85" t="s">
        <v>171</v>
      </c>
      <c r="C200" s="85" t="s">
        <v>73</v>
      </c>
      <c r="D200" s="85"/>
      <c r="E200" s="86">
        <f t="shared" si="15"/>
        <v>1334.77</v>
      </c>
      <c r="F200" s="86">
        <f t="shared" si="15"/>
        <v>1334.77</v>
      </c>
    </row>
    <row r="201" spans="1:6" ht="12.75">
      <c r="A201" s="84" t="s">
        <v>172</v>
      </c>
      <c r="B201" s="85" t="s">
        <v>171</v>
      </c>
      <c r="C201" s="85" t="s">
        <v>75</v>
      </c>
      <c r="D201" s="85"/>
      <c r="E201" s="86">
        <f t="shared" si="15"/>
        <v>1334.77</v>
      </c>
      <c r="F201" s="86">
        <f t="shared" si="15"/>
        <v>1334.77</v>
      </c>
    </row>
    <row r="202" spans="1:6" ht="12.75">
      <c r="A202" s="84" t="s">
        <v>135</v>
      </c>
      <c r="B202" s="85" t="s">
        <v>171</v>
      </c>
      <c r="C202" s="85" t="s">
        <v>75</v>
      </c>
      <c r="D202" s="85" t="s">
        <v>136</v>
      </c>
      <c r="E202" s="86">
        <f t="shared" si="15"/>
        <v>1334.77</v>
      </c>
      <c r="F202" s="86">
        <f t="shared" si="15"/>
        <v>1334.77</v>
      </c>
    </row>
    <row r="203" spans="1:6" ht="12.75">
      <c r="A203" s="84" t="s">
        <v>163</v>
      </c>
      <c r="B203" s="85" t="s">
        <v>171</v>
      </c>
      <c r="C203" s="85" t="s">
        <v>75</v>
      </c>
      <c r="D203" s="85" t="s">
        <v>164</v>
      </c>
      <c r="E203" s="86">
        <v>1334.77</v>
      </c>
      <c r="F203" s="86">
        <v>1334.77</v>
      </c>
    </row>
    <row r="204" spans="1:6" ht="12.75">
      <c r="A204" s="106" t="s">
        <v>173</v>
      </c>
      <c r="B204" s="85" t="s">
        <v>171</v>
      </c>
      <c r="C204" s="85"/>
      <c r="D204" s="85"/>
      <c r="E204" s="86">
        <f aca="true" t="shared" si="16" ref="E204:F207">E205</f>
        <v>544.4300000000001</v>
      </c>
      <c r="F204" s="86">
        <f t="shared" si="16"/>
        <v>543.2500000000001</v>
      </c>
    </row>
    <row r="205" spans="1:6" ht="12.75">
      <c r="A205" s="84" t="s">
        <v>36</v>
      </c>
      <c r="B205" s="85" t="s">
        <v>171</v>
      </c>
      <c r="C205" s="85" t="s">
        <v>27</v>
      </c>
      <c r="D205" s="85"/>
      <c r="E205" s="86">
        <f t="shared" si="16"/>
        <v>544.4300000000001</v>
      </c>
      <c r="F205" s="86">
        <f t="shared" si="16"/>
        <v>543.2500000000001</v>
      </c>
    </row>
    <row r="206" spans="1:9" ht="12.75">
      <c r="A206" s="84" t="s">
        <v>28</v>
      </c>
      <c r="B206" s="85" t="s">
        <v>171</v>
      </c>
      <c r="C206" s="85" t="s">
        <v>29</v>
      </c>
      <c r="D206" s="85"/>
      <c r="E206" s="86">
        <f t="shared" si="16"/>
        <v>544.4300000000001</v>
      </c>
      <c r="F206" s="86">
        <f t="shared" si="16"/>
        <v>543.2500000000001</v>
      </c>
      <c r="I206" s="91"/>
    </row>
    <row r="207" spans="1:9" ht="12.75">
      <c r="A207" s="84" t="s">
        <v>135</v>
      </c>
      <c r="B207" s="85" t="s">
        <v>171</v>
      </c>
      <c r="C207" s="85" t="s">
        <v>29</v>
      </c>
      <c r="D207" s="85" t="s">
        <v>136</v>
      </c>
      <c r="E207" s="86">
        <f t="shared" si="16"/>
        <v>544.4300000000001</v>
      </c>
      <c r="F207" s="86">
        <f t="shared" si="16"/>
        <v>543.2500000000001</v>
      </c>
      <c r="I207" s="91"/>
    </row>
    <row r="208" spans="1:9" ht="12.75">
      <c r="A208" s="84" t="s">
        <v>163</v>
      </c>
      <c r="B208" s="85" t="s">
        <v>171</v>
      </c>
      <c r="C208" s="85" t="s">
        <v>29</v>
      </c>
      <c r="D208" s="85" t="s">
        <v>164</v>
      </c>
      <c r="E208" s="86">
        <f>544.73-0.04-0.26</f>
        <v>544.4300000000001</v>
      </c>
      <c r="F208" s="100">
        <f>548.19-4.64-0.04-0.26</f>
        <v>543.2500000000001</v>
      </c>
      <c r="I208" s="91"/>
    </row>
    <row r="209" spans="1:9" ht="12.75">
      <c r="A209" s="106" t="s">
        <v>173</v>
      </c>
      <c r="B209" s="85" t="s">
        <v>171</v>
      </c>
      <c r="C209" s="85"/>
      <c r="D209" s="85"/>
      <c r="E209" s="86">
        <f>E210</f>
        <v>5</v>
      </c>
      <c r="F209" s="86">
        <f>F210</f>
        <v>5</v>
      </c>
      <c r="I209" s="91"/>
    </row>
    <row r="210" spans="1:9" ht="12.75">
      <c r="A210" s="88" t="s">
        <v>174</v>
      </c>
      <c r="B210" s="85" t="s">
        <v>171</v>
      </c>
      <c r="C210" s="85" t="s">
        <v>175</v>
      </c>
      <c r="D210" s="85"/>
      <c r="E210" s="86">
        <f>E211</f>
        <v>5</v>
      </c>
      <c r="F210" s="86">
        <f>F211</f>
        <v>5</v>
      </c>
      <c r="I210" s="91"/>
    </row>
    <row r="211" spans="1:9" ht="12.75">
      <c r="A211" s="88" t="s">
        <v>178</v>
      </c>
      <c r="B211" s="85" t="s">
        <v>171</v>
      </c>
      <c r="C211" s="85" t="s">
        <v>179</v>
      </c>
      <c r="D211" s="85"/>
      <c r="E211" s="86">
        <v>5</v>
      </c>
      <c r="F211" s="86">
        <v>5</v>
      </c>
      <c r="I211" s="91"/>
    </row>
    <row r="212" spans="1:9" ht="12.75">
      <c r="A212" s="84" t="s">
        <v>135</v>
      </c>
      <c r="B212" s="85" t="s">
        <v>171</v>
      </c>
      <c r="C212" s="85" t="s">
        <v>179</v>
      </c>
      <c r="D212" s="85" t="s">
        <v>136</v>
      </c>
      <c r="E212" s="86">
        <f>E213</f>
        <v>5</v>
      </c>
      <c r="F212" s="86">
        <f>F213</f>
        <v>5</v>
      </c>
      <c r="I212" s="91"/>
    </row>
    <row r="213" spans="1:9" ht="12.75">
      <c r="A213" s="84" t="s">
        <v>163</v>
      </c>
      <c r="B213" s="85" t="s">
        <v>171</v>
      </c>
      <c r="C213" s="85" t="s">
        <v>179</v>
      </c>
      <c r="D213" s="85" t="s">
        <v>164</v>
      </c>
      <c r="E213" s="86">
        <v>5</v>
      </c>
      <c r="F213" s="100">
        <v>5</v>
      </c>
      <c r="I213" s="91"/>
    </row>
    <row r="214" spans="1:9" ht="12.75">
      <c r="A214" s="92" t="s">
        <v>180</v>
      </c>
      <c r="B214" s="85" t="s">
        <v>181</v>
      </c>
      <c r="C214" s="85"/>
      <c r="D214" s="85"/>
      <c r="E214" s="86">
        <f aca="true" t="shared" si="17" ref="E214:F217">E215</f>
        <v>448.31</v>
      </c>
      <c r="F214" s="86">
        <f t="shared" si="17"/>
        <v>448.31</v>
      </c>
      <c r="I214" s="91"/>
    </row>
    <row r="215" spans="1:6" ht="12.75">
      <c r="A215" s="84" t="s">
        <v>72</v>
      </c>
      <c r="B215" s="85" t="s">
        <v>181</v>
      </c>
      <c r="C215" s="85" t="s">
        <v>73</v>
      </c>
      <c r="D215" s="85"/>
      <c r="E215" s="86">
        <f t="shared" si="17"/>
        <v>448.31</v>
      </c>
      <c r="F215" s="86">
        <f t="shared" si="17"/>
        <v>448.31</v>
      </c>
    </row>
    <row r="216" spans="1:6" ht="12.75">
      <c r="A216" s="84" t="s">
        <v>172</v>
      </c>
      <c r="B216" s="85" t="s">
        <v>181</v>
      </c>
      <c r="C216" s="85" t="s">
        <v>75</v>
      </c>
      <c r="D216" s="85"/>
      <c r="E216" s="86">
        <f t="shared" si="17"/>
        <v>448.31</v>
      </c>
      <c r="F216" s="86">
        <f t="shared" si="17"/>
        <v>448.31</v>
      </c>
    </row>
    <row r="217" spans="1:6" ht="12.75">
      <c r="A217" s="84" t="s">
        <v>135</v>
      </c>
      <c r="B217" s="85" t="s">
        <v>181</v>
      </c>
      <c r="C217" s="85" t="s">
        <v>75</v>
      </c>
      <c r="D217" s="85" t="s">
        <v>136</v>
      </c>
      <c r="E217" s="86">
        <f t="shared" si="17"/>
        <v>448.31</v>
      </c>
      <c r="F217" s="86">
        <f t="shared" si="17"/>
        <v>448.31</v>
      </c>
    </row>
    <row r="218" spans="1:6" ht="12.75">
      <c r="A218" s="84" t="s">
        <v>163</v>
      </c>
      <c r="B218" s="85" t="s">
        <v>181</v>
      </c>
      <c r="C218" s="85" t="s">
        <v>75</v>
      </c>
      <c r="D218" s="85" t="s">
        <v>164</v>
      </c>
      <c r="E218" s="86">
        <v>448.31</v>
      </c>
      <c r="F218" s="100">
        <v>448.31</v>
      </c>
    </row>
    <row r="219" spans="1:6" ht="40.5" customHeight="1" hidden="1">
      <c r="A219" s="84" t="s">
        <v>182</v>
      </c>
      <c r="B219" s="107" t="s">
        <v>184</v>
      </c>
      <c r="C219" s="108"/>
      <c r="D219" s="78"/>
      <c r="E219" s="86">
        <f>E221</f>
        <v>0</v>
      </c>
      <c r="F219" s="90"/>
    </row>
    <row r="220" spans="1:6" ht="40.5" customHeight="1" hidden="1">
      <c r="A220" s="84" t="s">
        <v>183</v>
      </c>
      <c r="B220" s="85" t="s">
        <v>185</v>
      </c>
      <c r="C220" s="85"/>
      <c r="D220" s="85"/>
      <c r="E220" s="86">
        <f>E222</f>
        <v>0</v>
      </c>
      <c r="F220" s="90"/>
    </row>
    <row r="221" spans="1:6" ht="40.5" customHeight="1" hidden="1">
      <c r="A221" s="84" t="s">
        <v>36</v>
      </c>
      <c r="B221" s="85" t="s">
        <v>185</v>
      </c>
      <c r="C221" s="85" t="s">
        <v>27</v>
      </c>
      <c r="D221" s="90"/>
      <c r="E221" s="86">
        <f>E223</f>
        <v>0</v>
      </c>
      <c r="F221" s="90"/>
    </row>
    <row r="222" spans="1:6" ht="40.5" customHeight="1" hidden="1">
      <c r="A222" s="84" t="s">
        <v>37</v>
      </c>
      <c r="B222" s="85" t="s">
        <v>186</v>
      </c>
      <c r="C222" s="85" t="s">
        <v>29</v>
      </c>
      <c r="D222" s="85"/>
      <c r="E222" s="86">
        <f>E223</f>
        <v>0</v>
      </c>
      <c r="F222" s="90"/>
    </row>
    <row r="223" spans="1:6" ht="40.5" customHeight="1" hidden="1">
      <c r="A223" s="84" t="s">
        <v>55</v>
      </c>
      <c r="B223" s="85" t="s">
        <v>185</v>
      </c>
      <c r="C223" s="85" t="s">
        <v>29</v>
      </c>
      <c r="D223" s="85" t="s">
        <v>56</v>
      </c>
      <c r="E223" s="86">
        <f>E224</f>
        <v>0</v>
      </c>
      <c r="F223" s="90"/>
    </row>
    <row r="224" spans="1:6" ht="40.5" customHeight="1" hidden="1">
      <c r="A224" s="84" t="s">
        <v>187</v>
      </c>
      <c r="B224" s="85" t="s">
        <v>185</v>
      </c>
      <c r="C224" s="85" t="s">
        <v>29</v>
      </c>
      <c r="D224" s="85" t="s">
        <v>188</v>
      </c>
      <c r="E224" s="86">
        <v>0</v>
      </c>
      <c r="F224" s="90"/>
    </row>
    <row r="225" spans="1:6" ht="32.25" customHeight="1" hidden="1">
      <c r="A225" s="84" t="s">
        <v>182</v>
      </c>
      <c r="B225" s="85" t="s">
        <v>125</v>
      </c>
      <c r="C225" s="85"/>
      <c r="D225" s="85"/>
      <c r="E225" s="86">
        <f>E226</f>
        <v>0</v>
      </c>
      <c r="F225" s="90"/>
    </row>
    <row r="226" spans="1:6" ht="62.25" customHeight="1" hidden="1">
      <c r="A226" s="84" t="s">
        <v>133</v>
      </c>
      <c r="B226" s="85" t="s">
        <v>134</v>
      </c>
      <c r="C226" s="85"/>
      <c r="D226" s="85"/>
      <c r="E226" s="86">
        <f>E227</f>
        <v>0</v>
      </c>
      <c r="F226" s="90"/>
    </row>
    <row r="227" spans="1:6" ht="33" customHeight="1" hidden="1">
      <c r="A227" s="84" t="s">
        <v>36</v>
      </c>
      <c r="B227" s="85" t="s">
        <v>134</v>
      </c>
      <c r="C227" s="85" t="s">
        <v>27</v>
      </c>
      <c r="D227" s="85"/>
      <c r="E227" s="86">
        <f>E228</f>
        <v>0</v>
      </c>
      <c r="F227" s="90"/>
    </row>
    <row r="228" spans="1:6" ht="33" customHeight="1" hidden="1">
      <c r="A228" s="84" t="s">
        <v>37</v>
      </c>
      <c r="B228" s="85" t="s">
        <v>134</v>
      </c>
      <c r="C228" s="85" t="s">
        <v>29</v>
      </c>
      <c r="D228" s="85"/>
      <c r="E228" s="86">
        <f>E229</f>
        <v>0</v>
      </c>
      <c r="F228" s="90"/>
    </row>
    <row r="229" spans="1:6" ht="33" customHeight="1" hidden="1">
      <c r="A229" s="84" t="s">
        <v>135</v>
      </c>
      <c r="B229" s="85" t="s">
        <v>134</v>
      </c>
      <c r="C229" s="85" t="s">
        <v>29</v>
      </c>
      <c r="D229" s="85" t="s">
        <v>136</v>
      </c>
      <c r="E229" s="86">
        <f>E230</f>
        <v>0</v>
      </c>
      <c r="F229" s="90"/>
    </row>
    <row r="230" spans="1:6" ht="33" customHeight="1" hidden="1">
      <c r="A230" s="84" t="s">
        <v>124</v>
      </c>
      <c r="B230" s="85" t="s">
        <v>134</v>
      </c>
      <c r="C230" s="85" t="s">
        <v>29</v>
      </c>
      <c r="D230" s="85" t="s">
        <v>137</v>
      </c>
      <c r="E230" s="86">
        <v>0</v>
      </c>
      <c r="F230" s="90"/>
    </row>
    <row r="231" spans="1:6" ht="12.75" hidden="1">
      <c r="A231" s="90" t="s">
        <v>182</v>
      </c>
      <c r="B231" s="85" t="s">
        <v>190</v>
      </c>
      <c r="C231" s="85"/>
      <c r="D231" s="85"/>
      <c r="E231" s="86" t="e">
        <f>#REF!</f>
        <v>#REF!</v>
      </c>
      <c r="F231" s="90"/>
    </row>
    <row r="232" spans="1:6" ht="25.5" customHeight="1" hidden="1">
      <c r="A232" s="106" t="s">
        <v>189</v>
      </c>
      <c r="B232" s="85" t="s">
        <v>191</v>
      </c>
      <c r="C232" s="85"/>
      <c r="D232" s="85"/>
      <c r="E232" s="86">
        <f>E233</f>
        <v>0</v>
      </c>
      <c r="F232" s="90"/>
    </row>
    <row r="233" spans="1:6" ht="12.75" hidden="1">
      <c r="A233" s="84" t="s">
        <v>36</v>
      </c>
      <c r="B233" s="85" t="s">
        <v>191</v>
      </c>
      <c r="C233" s="85" t="s">
        <v>27</v>
      </c>
      <c r="D233" s="85"/>
      <c r="E233" s="86">
        <f>E234</f>
        <v>0</v>
      </c>
      <c r="F233" s="90"/>
    </row>
    <row r="234" spans="1:6" ht="12.75" hidden="1">
      <c r="A234" s="84" t="s">
        <v>28</v>
      </c>
      <c r="B234" s="85" t="s">
        <v>191</v>
      </c>
      <c r="C234" s="85" t="s">
        <v>29</v>
      </c>
      <c r="D234" s="85"/>
      <c r="E234" s="86">
        <f>E235</f>
        <v>0</v>
      </c>
      <c r="F234" s="90"/>
    </row>
    <row r="235" spans="1:6" ht="12.75" hidden="1">
      <c r="A235" s="88" t="s">
        <v>192</v>
      </c>
      <c r="B235" s="85" t="s">
        <v>191</v>
      </c>
      <c r="C235" s="85" t="s">
        <v>29</v>
      </c>
      <c r="D235" s="85" t="s">
        <v>56</v>
      </c>
      <c r="E235" s="86">
        <f>E236</f>
        <v>0</v>
      </c>
      <c r="F235" s="90"/>
    </row>
    <row r="236" spans="1:6" ht="12.75" hidden="1">
      <c r="A236" s="88" t="s">
        <v>187</v>
      </c>
      <c r="B236" s="85" t="s">
        <v>191</v>
      </c>
      <c r="C236" s="85" t="s">
        <v>29</v>
      </c>
      <c r="D236" s="85" t="s">
        <v>188</v>
      </c>
      <c r="E236" s="86">
        <v>0</v>
      </c>
      <c r="F236" s="90"/>
    </row>
    <row r="237" spans="1:6" ht="12.75" hidden="1">
      <c r="A237" s="88" t="s">
        <v>193</v>
      </c>
      <c r="B237" s="94" t="s">
        <v>195</v>
      </c>
      <c r="C237" s="90"/>
      <c r="D237" s="90"/>
      <c r="E237" s="89">
        <f>E238</f>
        <v>0</v>
      </c>
      <c r="F237" s="90"/>
    </row>
    <row r="238" spans="1:6" ht="12.75" hidden="1">
      <c r="A238" s="92" t="s">
        <v>194</v>
      </c>
      <c r="B238" s="94" t="s">
        <v>196</v>
      </c>
      <c r="C238" s="90"/>
      <c r="D238" s="90"/>
      <c r="E238" s="89">
        <f>E239</f>
        <v>0</v>
      </c>
      <c r="F238" s="90"/>
    </row>
    <row r="239" spans="1:6" ht="12.75" hidden="1">
      <c r="A239" s="88" t="s">
        <v>152</v>
      </c>
      <c r="B239" s="94" t="s">
        <v>196</v>
      </c>
      <c r="C239" s="85" t="s">
        <v>153</v>
      </c>
      <c r="D239" s="85"/>
      <c r="E239" s="86">
        <f>E241</f>
        <v>0</v>
      </c>
      <c r="F239" s="90"/>
    </row>
    <row r="240" spans="1:6" ht="12.75" hidden="1">
      <c r="A240" s="88" t="s">
        <v>154</v>
      </c>
      <c r="B240" s="85" t="s">
        <v>99</v>
      </c>
      <c r="C240" s="85" t="s">
        <v>153</v>
      </c>
      <c r="D240" s="85"/>
      <c r="E240" s="86">
        <f>E241</f>
        <v>0</v>
      </c>
      <c r="F240" s="90"/>
    </row>
    <row r="241" spans="1:6" ht="12.75" hidden="1">
      <c r="A241" s="84" t="s">
        <v>197</v>
      </c>
      <c r="B241" s="94" t="s">
        <v>196</v>
      </c>
      <c r="C241" s="85" t="s">
        <v>155</v>
      </c>
      <c r="D241" s="90"/>
      <c r="E241" s="86">
        <f>E242</f>
        <v>0</v>
      </c>
      <c r="F241" s="90"/>
    </row>
    <row r="242" spans="1:6" ht="12.75" hidden="1">
      <c r="A242" s="84" t="s">
        <v>103</v>
      </c>
      <c r="B242" s="94" t="s">
        <v>196</v>
      </c>
      <c r="C242" s="85" t="s">
        <v>155</v>
      </c>
      <c r="D242" s="85" t="s">
        <v>104</v>
      </c>
      <c r="E242" s="86">
        <f>E243</f>
        <v>0</v>
      </c>
      <c r="F242" s="90"/>
    </row>
    <row r="243" spans="1:6" ht="12.75" hidden="1">
      <c r="A243" s="84" t="s">
        <v>105</v>
      </c>
      <c r="B243" s="94" t="s">
        <v>196</v>
      </c>
      <c r="C243" s="85" t="s">
        <v>155</v>
      </c>
      <c r="D243" s="85" t="s">
        <v>107</v>
      </c>
      <c r="E243" s="86">
        <v>0</v>
      </c>
      <c r="F243" s="90"/>
    </row>
    <row r="244" spans="1:6" ht="12.75">
      <c r="A244" s="84" t="s">
        <v>198</v>
      </c>
      <c r="B244" s="85" t="s">
        <v>200</v>
      </c>
      <c r="C244" s="85"/>
      <c r="D244" s="85"/>
      <c r="E244" s="86">
        <f aca="true" t="shared" si="18" ref="E244:F248">E245</f>
        <v>2</v>
      </c>
      <c r="F244" s="86">
        <f t="shared" si="18"/>
        <v>2</v>
      </c>
    </row>
    <row r="245" spans="1:6" ht="12.75">
      <c r="A245" s="84" t="s">
        <v>199</v>
      </c>
      <c r="B245" s="85" t="s">
        <v>201</v>
      </c>
      <c r="C245" s="85"/>
      <c r="D245" s="85"/>
      <c r="E245" s="86">
        <f t="shared" si="18"/>
        <v>2</v>
      </c>
      <c r="F245" s="86">
        <f t="shared" si="18"/>
        <v>2</v>
      </c>
    </row>
    <row r="246" spans="1:6" ht="12.75">
      <c r="A246" s="84" t="s">
        <v>174</v>
      </c>
      <c r="B246" s="85" t="s">
        <v>201</v>
      </c>
      <c r="C246" s="85" t="s">
        <v>175</v>
      </c>
      <c r="D246" s="85"/>
      <c r="E246" s="86">
        <f t="shared" si="18"/>
        <v>2</v>
      </c>
      <c r="F246" s="86">
        <f t="shared" si="18"/>
        <v>2</v>
      </c>
    </row>
    <row r="247" spans="1:6" ht="12.75">
      <c r="A247" s="84" t="s">
        <v>202</v>
      </c>
      <c r="B247" s="85" t="s">
        <v>201</v>
      </c>
      <c r="C247" s="85" t="s">
        <v>203</v>
      </c>
      <c r="D247" s="85"/>
      <c r="E247" s="86">
        <f t="shared" si="18"/>
        <v>2</v>
      </c>
      <c r="F247" s="86">
        <f t="shared" si="18"/>
        <v>2</v>
      </c>
    </row>
    <row r="248" spans="1:6" ht="12.75">
      <c r="A248" s="84" t="s">
        <v>135</v>
      </c>
      <c r="B248" s="85" t="s">
        <v>201</v>
      </c>
      <c r="C248" s="85" t="s">
        <v>203</v>
      </c>
      <c r="D248" s="85" t="s">
        <v>136</v>
      </c>
      <c r="E248" s="86">
        <f t="shared" si="18"/>
        <v>2</v>
      </c>
      <c r="F248" s="86">
        <f t="shared" si="18"/>
        <v>2</v>
      </c>
    </row>
    <row r="249" spans="1:6" ht="12.75">
      <c r="A249" s="84" t="s">
        <v>204</v>
      </c>
      <c r="B249" s="85" t="s">
        <v>201</v>
      </c>
      <c r="C249" s="85" t="s">
        <v>203</v>
      </c>
      <c r="D249" s="85" t="s">
        <v>205</v>
      </c>
      <c r="E249" s="86">
        <v>2</v>
      </c>
      <c r="F249" s="89">
        <v>2</v>
      </c>
    </row>
    <row r="250" spans="1:6" ht="12.75">
      <c r="A250" s="84" t="s">
        <v>206</v>
      </c>
      <c r="B250" s="85" t="s">
        <v>207</v>
      </c>
      <c r="C250" s="85"/>
      <c r="D250" s="85"/>
      <c r="E250" s="86">
        <f aca="true" t="shared" si="19" ref="E250:F254">E251</f>
        <v>760.56</v>
      </c>
      <c r="F250" s="86">
        <f t="shared" si="19"/>
        <v>760.56</v>
      </c>
    </row>
    <row r="251" spans="1:6" ht="12.75">
      <c r="A251" s="84" t="s">
        <v>208</v>
      </c>
      <c r="B251" s="85" t="s">
        <v>212</v>
      </c>
      <c r="C251" s="85"/>
      <c r="D251" s="85"/>
      <c r="E251" s="86">
        <f t="shared" si="19"/>
        <v>760.56</v>
      </c>
      <c r="F251" s="86">
        <f t="shared" si="19"/>
        <v>760.56</v>
      </c>
    </row>
    <row r="252" spans="1:6" ht="12.75">
      <c r="A252" s="84" t="s">
        <v>72</v>
      </c>
      <c r="B252" s="85" t="s">
        <v>212</v>
      </c>
      <c r="C252" s="85" t="s">
        <v>73</v>
      </c>
      <c r="D252" s="85"/>
      <c r="E252" s="86">
        <f t="shared" si="19"/>
        <v>760.56</v>
      </c>
      <c r="F252" s="86">
        <f t="shared" si="19"/>
        <v>760.56</v>
      </c>
    </row>
    <row r="253" spans="1:6" ht="27.75" customHeight="1">
      <c r="A253" s="84" t="s">
        <v>167</v>
      </c>
      <c r="B253" s="85" t="s">
        <v>212</v>
      </c>
      <c r="C253" s="85" t="s">
        <v>75</v>
      </c>
      <c r="D253" s="85"/>
      <c r="E253" s="86">
        <f t="shared" si="19"/>
        <v>760.56</v>
      </c>
      <c r="F253" s="86">
        <f t="shared" si="19"/>
        <v>760.56</v>
      </c>
    </row>
    <row r="254" spans="1:6" ht="12.75">
      <c r="A254" s="84" t="s">
        <v>135</v>
      </c>
      <c r="B254" s="85" t="s">
        <v>212</v>
      </c>
      <c r="C254" s="85" t="s">
        <v>75</v>
      </c>
      <c r="D254" s="85" t="s">
        <v>136</v>
      </c>
      <c r="E254" s="86">
        <f t="shared" si="19"/>
        <v>760.56</v>
      </c>
      <c r="F254" s="86">
        <f t="shared" si="19"/>
        <v>760.56</v>
      </c>
    </row>
    <row r="255" spans="1:6" ht="12.75">
      <c r="A255" s="84" t="s">
        <v>210</v>
      </c>
      <c r="B255" s="85" t="s">
        <v>212</v>
      </c>
      <c r="C255" s="85" t="s">
        <v>75</v>
      </c>
      <c r="D255" s="85" t="s">
        <v>211</v>
      </c>
      <c r="E255" s="86">
        <v>760.56</v>
      </c>
      <c r="F255" s="86">
        <v>760.56</v>
      </c>
    </row>
    <row r="256" spans="1:6" ht="12.75">
      <c r="A256" s="84" t="s">
        <v>226</v>
      </c>
      <c r="B256" s="85"/>
      <c r="C256" s="85"/>
      <c r="D256" s="85"/>
      <c r="E256" s="86">
        <v>538.5</v>
      </c>
      <c r="F256" s="86">
        <v>546.5</v>
      </c>
    </row>
    <row r="257" spans="1:8" ht="12.75">
      <c r="A257" s="109" t="s">
        <v>213</v>
      </c>
      <c r="B257" s="110"/>
      <c r="C257" s="110"/>
      <c r="D257" s="110"/>
      <c r="E257" s="111">
        <f>E154+E15+E143+E256</f>
        <v>7876.698</v>
      </c>
      <c r="F257" s="111">
        <f>F154+F15+F143+F256</f>
        <v>7912.799999999999</v>
      </c>
      <c r="G257" s="67"/>
      <c r="H257" s="67"/>
    </row>
    <row r="258" spans="1:7" ht="12.75">
      <c r="A258" s="90"/>
      <c r="B258" s="90"/>
      <c r="C258" s="90"/>
      <c r="D258" s="90"/>
      <c r="E258" s="89"/>
      <c r="F258" s="90"/>
      <c r="G258" s="104"/>
    </row>
    <row r="259" spans="6:7" ht="12.75">
      <c r="F259" s="67"/>
      <c r="G259" s="104"/>
    </row>
  </sheetData>
  <sheetProtection selectLockedCells="1" selectUnlockedCells="1"/>
  <mergeCells count="13">
    <mergeCell ref="D1:F1"/>
    <mergeCell ref="D2:F2"/>
    <mergeCell ref="D3:F3"/>
    <mergeCell ref="D4:F4"/>
    <mergeCell ref="B5:F5"/>
    <mergeCell ref="A6:F6"/>
    <mergeCell ref="A7:F7"/>
    <mergeCell ref="B8:F8"/>
    <mergeCell ref="B9:E9"/>
    <mergeCell ref="A10:E10"/>
    <mergeCell ref="A12:A13"/>
    <mergeCell ref="E12:E13"/>
    <mergeCell ref="F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2020-05-29T08:28:41Z</cp:lastPrinted>
  <dcterms:modified xsi:type="dcterms:W3CDTF">2020-05-29T08:28:56Z</dcterms:modified>
  <cp:category/>
  <cp:version/>
  <cp:contentType/>
  <cp:contentStatus/>
  <cp:revision>1</cp:revision>
</cp:coreProperties>
</file>