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0" sheetId="1" r:id="rId1"/>
    <sheet name="2021-2022" sheetId="2" r:id="rId2"/>
  </sheets>
  <definedNames>
    <definedName name="_xlnm.Print_Titles" localSheetId="0">'2020'!$12:$14</definedName>
    <definedName name="BFT_Print_Titles" localSheetId="0">'2020'!$12:$14</definedName>
    <definedName name="_xlnm.Print_Titles" localSheetId="0">'2020'!$12:$14</definedName>
  </definedNames>
  <calcPr fullCalcOnLoad="1"/>
</workbook>
</file>

<file path=xl/sharedStrings.xml><?xml version="1.0" encoding="utf-8"?>
<sst xmlns="http://schemas.openxmlformats.org/spreadsheetml/2006/main" count="1662" uniqueCount="201">
  <si>
    <t>Совета депутатов</t>
  </si>
  <si>
    <t>Приложение 7</t>
  </si>
  <si>
    <t>(тыс.руб)</t>
  </si>
  <si>
    <t>Наименование показателя</t>
  </si>
  <si>
    <t>код ведомства</t>
  </si>
  <si>
    <t>Раздел -подраздел</t>
  </si>
  <si>
    <t>Целевая статья</t>
  </si>
  <si>
    <t xml:space="preserve">Вид расходов </t>
  </si>
  <si>
    <t>2</t>
  </si>
  <si>
    <t>3</t>
  </si>
  <si>
    <t>4</t>
  </si>
  <si>
    <t>5</t>
  </si>
  <si>
    <t>6</t>
  </si>
  <si>
    <t>7</t>
  </si>
  <si>
    <t>ВСЕГО:</t>
  </si>
  <si>
    <t>Администрация Марининского сельсовета</t>
  </si>
  <si>
    <t>813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</si>
  <si>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</si>
  <si>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</si>
  <si>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</si>
  <si>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</si>
  <si>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</si>
  <si>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9300080250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</si>
  <si>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</si>
  <si>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</si>
  <si>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</si>
  <si>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Иные выплаты персоналу государственных (муниципальных) органов, за исключением фонда оплаты труда</t>
  </si>
  <si>
    <t>0104</t>
  </si>
  <si>
    <t>Руководство и управление в сфере установленных функций</t>
  </si>
  <si>
    <t>9040080210</t>
  </si>
  <si>
    <t>Прочая 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</si>
  <si>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</si>
  <si>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</si>
  <si>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</si>
  <si>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</si>
  <si>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прочих налогов, сборов и иных платежей</t>
  </si>
  <si>
    <t>850</t>
  </si>
  <si>
    <t>Финансирование заработной платы работников по новым системам оплаты труда</t>
  </si>
  <si>
    <t>9040012210</t>
  </si>
  <si>
    <t>9040080240</t>
  </si>
  <si>
    <t>Резервные фонды</t>
  </si>
  <si>
    <t>0111</t>
  </si>
  <si>
    <t>9130080110</t>
  </si>
  <si>
    <t>Резервные средства</t>
  </si>
  <si>
    <t>870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</si>
  <si>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</si>
  <si>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</si>
  <si>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</si>
  <si>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9010075140</t>
  </si>
  <si>
    <t>Осуществление юридического обеспечения исполнения полномочий поселения</t>
  </si>
  <si>
    <t>9010083060</t>
  </si>
  <si>
    <t>Расходы на исполнение надзорных органов</t>
  </si>
  <si>
    <t>9010080920</t>
  </si>
  <si>
    <t xml:space="preserve">Исполнение судебных актов </t>
  </si>
  <si>
    <t>830</t>
  </si>
  <si>
    <t>Иные межбюджетные трансферты</t>
  </si>
  <si>
    <t>500</t>
  </si>
  <si>
    <t>540</t>
  </si>
  <si>
    <t>Передача полномочий по внешнему муниципальному контролю</t>
  </si>
  <si>
    <t>9010083070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</si>
  <si>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</si>
  <si>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</si>
  <si>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</si>
  <si>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</si>
  <si>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</t>
  </si>
  <si>
    <t>9010051180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</si>
  <si>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</si>
  <si>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</si>
  <si>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</si>
  <si>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</si>
  <si>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</si>
  <si>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0130011210</t>
  </si>
  <si>
    <t>Обеспечение первичных мер пожарной безопасности</t>
  </si>
  <si>
    <t>0130082040</t>
  </si>
  <si>
    <t>Другие вопросы в области национальной безопасности и правоохранительной деятельности</t>
  </si>
  <si>
    <t>0314</t>
  </si>
  <si>
    <t>0140082050</t>
  </si>
  <si>
    <t>НАЦИОНАЛЬНАЯ ЭКОНОМИКА</t>
  </si>
  <si>
    <t>0400</t>
  </si>
  <si>
    <t>Дорожное хозяйство (дорожные фонды)</t>
  </si>
  <si>
    <t>0409</t>
  </si>
  <si>
    <t>0120081020</t>
  </si>
  <si>
    <t>Другие вопросы в области национальной экономики</t>
  </si>
  <si>
    <t>0412</t>
  </si>
  <si>
    <t>Передача полномочий по архитектуре и градостроительству</t>
  </si>
  <si>
    <t>9040083030</t>
  </si>
  <si>
    <t>Передача полномочий по муниципальному и земельному контролю</t>
  </si>
  <si>
    <t>9040083040</t>
  </si>
  <si>
    <t>Мероприятие по землеустройству и землепользованию</t>
  </si>
  <si>
    <t>9310087110</t>
  </si>
  <si>
    <t>ЖИЛИЩНО-КОММУНАЛЬНОЕ ХОЗЯЙСТВО</t>
  </si>
  <si>
    <t>0500</t>
  </si>
  <si>
    <t>Коммунальное хозяйство</t>
  </si>
  <si>
    <t>0502</t>
  </si>
  <si>
    <t>Ремонтно восстановительные работы в сфере жилищно- коммунального хозяйства</t>
  </si>
  <si>
    <t>0150080820</t>
  </si>
  <si>
    <t>Благоустройство</t>
  </si>
  <si>
    <t>0503</t>
  </si>
  <si>
    <t>Содержание уличного освещения</t>
  </si>
  <si>
    <t>0110081130</t>
  </si>
  <si>
    <t>Организация и содержание мест захоронения</t>
  </si>
  <si>
    <t>0110081150</t>
  </si>
  <si>
    <t>Реализация прочих мероприятий по благоустройству</t>
  </si>
  <si>
    <t>0110081160</t>
  </si>
  <si>
    <t>КУЛЬТУРА, КИНЕМАТОГРАФИЯ</t>
  </si>
  <si>
    <t>0800</t>
  </si>
  <si>
    <t>Культура</t>
  </si>
  <si>
    <t>0801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</si>
  <si>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(доплата до мрот)</t>
  </si>
  <si>
    <t>0210012210</t>
  </si>
  <si>
    <t>610</t>
  </si>
  <si>
    <t>Обеспечение деятельности подведомственных учреждений</t>
  </si>
  <si>
    <t>0210080630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</si>
  <si>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</si>
  <si>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</si>
  <si>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</si>
  <si>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</si>
  <si>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 за счет средств краевого бюджета</t>
  </si>
  <si>
    <t>Софинансирование организации и проведения акарицидной обработки мест массового отдыха населения</t>
  </si>
  <si>
    <t>СОЦИАЛЬНАЯ ПОЛИТИКА</t>
  </si>
  <si>
    <t>814</t>
  </si>
  <si>
    <t>1000</t>
  </si>
  <si>
    <t>Социальное обеспечение населения</t>
  </si>
  <si>
    <t>815</t>
  </si>
  <si>
    <t>1003</t>
  </si>
  <si>
    <t>Единовременная выплата гражданам, имеющим звание "Почетный гражданин"</t>
  </si>
  <si>
    <t>816</t>
  </si>
  <si>
    <t>9100086020</t>
  </si>
  <si>
    <t>Иные выплаты населению</t>
  </si>
  <si>
    <t>817</t>
  </si>
  <si>
    <t>300</t>
  </si>
  <si>
    <t>818</t>
  </si>
  <si>
    <t>360</t>
  </si>
  <si>
    <t>Пенсионное обеспечение</t>
  </si>
  <si>
    <t>1001</t>
  </si>
  <si>
    <t>ФИЗИЧЕСКАЯ КУЛЬТУРА И СПОРТ</t>
  </si>
  <si>
    <t>1100</t>
  </si>
  <si>
    <t>0220080810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</si>
  <si>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</si>
  <si>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</si>
  <si>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</si>
  <si>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</si>
  <si>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0130012210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</si>
  <si>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</si>
  <si>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01200S5090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</si>
  <si>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бюджета.</t>
  </si>
  <si>
    <t>Субсидии на обеспечение первичных мер пожарной безопасности</t>
  </si>
  <si>
    <t>Софинансирование на обеспечение первичных мер пожарной безопасности</t>
  </si>
  <si>
    <t>Профилактика терроризма и экстремизма</t>
  </si>
  <si>
    <t>0120075080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</si>
  <si>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</si>
  <si>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Содержание автомобильных дорог общего пользования (за счет средств акцизов)</t>
  </si>
  <si>
    <t>01200S5080</t>
  </si>
  <si>
    <t>Софинансирование на содержание автомобильных дорог общего пользования местного значения за счет средств местного бюджета</t>
  </si>
  <si>
    <t>Организация, проведение оплачиваемых общественных работ</t>
  </si>
  <si>
    <t>01100S5550</t>
  </si>
  <si>
    <t>1105</t>
  </si>
  <si>
    <t>Другие вопросы в области физической культуры и спорта</t>
  </si>
  <si>
    <t>Мероприятия в области спорта и физической культуры,</t>
  </si>
  <si>
    <t>9010081100</t>
  </si>
  <si>
    <t>Пенсии муниципальным служащим</t>
  </si>
  <si>
    <t>9080080620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</si>
  <si>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</si>
  <si>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</si>
  <si>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</si>
  <si>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</si>
  <si>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Межбюджетные трансферты</t>
  </si>
  <si>
    <t xml:space="preserve"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
</t>
  </si>
  <si>
    <t>012007S090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</si>
  <si>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</si>
  <si>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</si>
  <si>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</si>
  <si>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0120082030</t>
  </si>
  <si>
    <t>Содержание автомобильных дорог общего пользования (за счет собственных средств)</t>
  </si>
  <si>
    <t>01300S4120</t>
  </si>
  <si>
    <t>9040087110</t>
  </si>
  <si>
    <t>0110083570</t>
  </si>
  <si>
    <t>0110081030</t>
  </si>
  <si>
    <t>Уличного освещения</t>
  </si>
  <si>
    <t>Утверждено на 2020</t>
  </si>
  <si>
    <t xml:space="preserve">к  проекту решения Марининского сельского </t>
  </si>
  <si>
    <t>9040010490</t>
  </si>
  <si>
    <t>0130010490</t>
  </si>
  <si>
    <t>Ведомственная структура расходов местного бюджета на 2020 год</t>
  </si>
  <si>
    <t>Приложение 8</t>
  </si>
  <si>
    <t>Утверждено на 2021</t>
  </si>
  <si>
    <t>Утверждено на 2022</t>
  </si>
  <si>
    <t>8</t>
  </si>
  <si>
    <t xml:space="preserve">Ведомственная структура расходов местного бюджета на 2021-2022  годы </t>
  </si>
  <si>
    <t>Условно утвержденные расходы</t>
  </si>
  <si>
    <t>от 27.12.2019  № 36-181р</t>
  </si>
  <si>
    <t xml:space="preserve">к   решению Марининского сельского </t>
  </si>
  <si>
    <t>270</t>
  </si>
  <si>
    <t>Приложение 6</t>
  </si>
  <si>
    <t xml:space="preserve">Прочая закупка товаров, работ и услуг </t>
  </si>
  <si>
    <t>Подпрограмма 2 "Ремонт и содержание улично- дорожной сети поселения" муниципальной программы "Обеспечение жизнидеятельности муниципального образования Марининский сельсовет""</t>
  </si>
  <si>
    <t>Муниципальная программа " "Обеспечение жизнидеятельности муниципального образования Марининский сельсовет"</t>
  </si>
  <si>
    <t>Уплата налогов и сборов и иных платежей</t>
  </si>
  <si>
    <t>к  решению Марининского сельского</t>
  </si>
  <si>
    <t>от 11.03.2020 № 38-187 р</t>
  </si>
  <si>
    <t xml:space="preserve">              к  решению Марининского сельского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</si>
</sst>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39"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Fill="1">
      <alignment/>
      <protection/>
    </xf>
    <xf numFmtId="0" fontId="1" fillId="0" borderId="0" xfId="33" applyFont="1" applyAlignment="1">
      <alignment horizontal="left"/>
      <protection/>
    </xf>
    <xf numFmtId="4" fontId="1" fillId="0" borderId="0" xfId="33" applyNumberFormat="1" applyFont="1">
      <alignment/>
      <protection/>
    </xf>
    <xf numFmtId="0" fontId="1" fillId="33" borderId="0" xfId="33" applyFont="1" applyFill="1">
      <alignment/>
      <protection/>
    </xf>
    <xf numFmtId="49" fontId="1" fillId="0" borderId="0" xfId="33" applyNumberFormat="1" applyFont="1" applyBorder="1">
      <alignment/>
      <protection/>
    </xf>
    <xf numFmtId="49" fontId="1" fillId="0" borderId="10" xfId="33" applyNumberFormat="1" applyFont="1" applyFill="1" applyBorder="1" applyAlignment="1">
      <alignment horizontal="center" vertical="top" wrapText="1"/>
      <protection/>
    </xf>
    <xf numFmtId="4" fontId="1" fillId="0" borderId="10" xfId="33" applyNumberFormat="1" applyFont="1" applyFill="1" applyBorder="1" applyAlignment="1">
      <alignment horizontal="right" vertical="top" wrapText="1"/>
      <protection/>
    </xf>
    <xf numFmtId="49" fontId="1" fillId="33" borderId="10" xfId="33" applyNumberFormat="1" applyFont="1" applyFill="1" applyBorder="1" applyAlignment="1">
      <alignment horizontal="center" vertical="top" wrapText="1"/>
      <protection/>
    </xf>
    <xf numFmtId="4" fontId="1" fillId="33" borderId="10" xfId="33" applyNumberFormat="1" applyFont="1" applyFill="1" applyBorder="1" applyAlignment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33" applyNumberFormat="1" applyFont="1" applyFill="1" applyBorder="1" applyAlignment="1">
      <alignment horizontal="left" vertical="top" wrapText="1"/>
      <protection/>
    </xf>
    <xf numFmtId="0" fontId="1" fillId="0" borderId="0" xfId="33" applyFont="1" applyAlignment="1">
      <alignment vertical="top"/>
      <protection/>
    </xf>
    <xf numFmtId="0" fontId="1" fillId="0" borderId="0" xfId="33" applyFont="1" applyAlignment="1">
      <alignment horizontal="right" vertical="top"/>
      <protection/>
    </xf>
    <xf numFmtId="0" fontId="1" fillId="0" borderId="0" xfId="33" applyFont="1" applyFill="1" applyAlignment="1">
      <alignment vertical="top"/>
      <protection/>
    </xf>
    <xf numFmtId="0" fontId="1" fillId="0" borderId="0" xfId="33" applyFont="1" applyFill="1" applyAlignment="1">
      <alignment horizontal="right" vertical="top"/>
      <protection/>
    </xf>
    <xf numFmtId="0" fontId="2" fillId="0" borderId="0" xfId="33" applyFont="1" applyFill="1" applyBorder="1" applyAlignment="1">
      <alignment horizontal="left" vertical="top"/>
      <protection/>
    </xf>
    <xf numFmtId="0" fontId="1" fillId="0" borderId="0" xfId="33" applyFont="1" applyFill="1" applyBorder="1" applyAlignment="1">
      <alignment horizontal="right" vertical="top"/>
      <protection/>
    </xf>
    <xf numFmtId="0" fontId="1" fillId="0" borderId="0" xfId="33" applyFont="1" applyAlignment="1">
      <alignment horizontal="left" vertical="top"/>
      <protection/>
    </xf>
    <xf numFmtId="0" fontId="1" fillId="0" borderId="0" xfId="33" applyFont="1" applyAlignment="1">
      <alignment horizontal="center" vertical="top"/>
      <protection/>
    </xf>
    <xf numFmtId="49" fontId="1" fillId="0" borderId="10" xfId="33" applyNumberFormat="1" applyFont="1" applyFill="1" applyBorder="1" applyAlignment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33" applyNumberFormat="1" applyFont="1" applyBorder="1" applyAlignment="1">
      <alignment horizontal="center" vertical="top"/>
      <protection/>
    </xf>
    <xf numFmtId="0" fontId="1" fillId="0" borderId="10" xfId="33" applyFont="1" applyBorder="1" applyAlignment="1">
      <alignment vertical="top"/>
      <protection/>
    </xf>
    <xf numFmtId="49" fontId="1" fillId="0" borderId="10" xfId="33" applyNumberFormat="1" applyFont="1" applyFill="1" applyBorder="1" applyAlignment="1">
      <alignment horizontal="center" vertical="center"/>
      <protection/>
    </xf>
    <xf numFmtId="49" fontId="1" fillId="0" borderId="10" xfId="33" applyNumberFormat="1" applyFont="1" applyFill="1" applyBorder="1" applyAlignment="1">
      <alignment horizontal="left"/>
      <protection/>
    </xf>
    <xf numFmtId="49" fontId="1" fillId="0" borderId="10" xfId="54" applyNumberFormat="1" applyFont="1" applyBorder="1" applyAlignment="1" applyProtection="1">
      <alignment horizontal="left" vertical="center" wrapText="1"/>
      <protection/>
    </xf>
    <xf numFmtId="49" fontId="1" fillId="33" borderId="10" xfId="33" applyNumberFormat="1" applyFont="1" applyFill="1" applyBorder="1" applyAlignment="1">
      <alignment horizontal="left" vertical="top" wrapText="1"/>
      <protection/>
    </xf>
    <xf numFmtId="49" fontId="1" fillId="0" borderId="10" xfId="33" applyNumberFormat="1" applyFont="1" applyBorder="1" applyAlignment="1">
      <alignment wrapText="1"/>
      <protection/>
    </xf>
    <xf numFmtId="0" fontId="1" fillId="0" borderId="0" xfId="33" applyFont="1" applyAlignment="1">
      <alignment horizontal="center" vertical="center"/>
      <protection/>
    </xf>
    <xf numFmtId="4" fontId="1" fillId="0" borderId="10" xfId="33" applyNumberFormat="1" applyFont="1" applyFill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4" fontId="1" fillId="0" borderId="10" xfId="33" applyNumberFormat="1" applyFont="1" applyBorder="1" applyAlignment="1">
      <alignment horizontal="center" vertical="center"/>
      <protection/>
    </xf>
    <xf numFmtId="4" fontId="1" fillId="33" borderId="10" xfId="33" applyNumberFormat="1" applyFont="1" applyFill="1" applyBorder="1" applyAlignment="1">
      <alignment horizontal="center" vertical="center" wrapText="1"/>
      <protection/>
    </xf>
    <xf numFmtId="0" fontId="1" fillId="0" borderId="10" xfId="33" applyFont="1" applyBorder="1">
      <alignment/>
      <protection/>
    </xf>
    <xf numFmtId="4" fontId="1" fillId="0" borderId="0" xfId="33" applyNumberFormat="1" applyFont="1" applyAlignment="1">
      <alignment horizontal="center" vertical="center"/>
      <protection/>
    </xf>
    <xf numFmtId="4" fontId="1" fillId="33" borderId="10" xfId="33" applyNumberFormat="1" applyFont="1" applyFill="1" applyBorder="1" applyAlignment="1">
      <alignment horizontal="center" vertical="center"/>
      <protection/>
    </xf>
    <xf numFmtId="0" fontId="1" fillId="0" borderId="0" xfId="33" applyFont="1" applyAlignment="1">
      <alignment horizontal="right" vertical="top"/>
      <protection/>
    </xf>
    <xf numFmtId="0" fontId="1" fillId="0" borderId="0" xfId="33" applyFont="1" applyFill="1" applyBorder="1" applyAlignment="1">
      <alignment horizontal="right" vertical="top"/>
      <protection/>
    </xf>
    <xf numFmtId="0" fontId="3" fillId="0" borderId="0" xfId="53" applyFont="1" applyFill="1" applyBorder="1" applyAlignment="1">
      <alignment horizontal="right" vertical="top" wrapText="1"/>
      <protection/>
    </xf>
    <xf numFmtId="0" fontId="1" fillId="0" borderId="0" xfId="33" applyFont="1" applyBorder="1" applyAlignment="1">
      <alignment horizontal="center" vertical="center"/>
      <protection/>
    </xf>
    <xf numFmtId="49" fontId="1" fillId="0" borderId="10" xfId="33" applyNumberFormat="1" applyFont="1" applyFill="1" applyBorder="1" applyAlignment="1">
      <alignment horizontal="center" vertical="center" wrapText="1"/>
      <protection/>
    </xf>
    <xf numFmtId="49" fontId="1" fillId="0" borderId="10" xfId="33" applyNumberFormat="1" applyFont="1" applyFill="1" applyBorder="1" applyAlignment="1">
      <alignment horizontal="center" vertical="top" wrapText="1"/>
      <protection/>
    </xf>
    <xf numFmtId="0" fontId="1" fillId="0" borderId="0" xfId="33" applyFont="1" applyBorder="1" applyAlignment="1">
      <alignment horizontal="right"/>
      <protection/>
    </xf>
    <xf numFmtId="0" fontId="1" fillId="0" borderId="0" xfId="33" applyFont="1" applyBorder="1" applyAlignment="1">
      <alignment horizontal="right" vertical="top"/>
      <protection/>
    </xf>
    <xf numFmtId="0" fontId="2" fillId="0" borderId="0" xfId="33" applyFont="1" applyBorder="1" applyAlignment="1">
      <alignment horizontal="right" vertical="top"/>
      <protection/>
    </xf>
    <xf numFmtId="0" fontId="38" fillId="0" borderId="0" xfId="33" applyFont="1" applyBorder="1" applyAlignment="1">
      <alignment horizontal="left" vertical="top"/>
      <protection/>
    </xf>
    <xf numFmtId="0" fontId="2" fillId="0" borderId="0" xfId="33" applyFont="1" applyBorder="1" applyAlignment="1">
      <alignment horizontal="left" vertical="top"/>
      <protection/>
    </xf>
    <xf numFmtId="0" fontId="1" fillId="0" borderId="0" xfId="33" applyFont="1" applyAlignment="1">
      <alignment horizontal="right"/>
      <protection/>
    </xf>
    <xf numFmtId="0" fontId="1" fillId="0" borderId="0" xfId="33" applyFont="1" applyFill="1" applyBorder="1" applyAlignment="1">
      <alignment horizontal="right" vertical="center"/>
      <protection/>
    </xf>
    <xf numFmtId="0" fontId="1" fillId="0" borderId="0" xfId="33" applyFont="1" applyFill="1" applyAlignment="1">
      <alignment horizontal="right" vertical="center"/>
      <protection/>
    </xf>
    <xf numFmtId="4" fontId="1" fillId="0" borderId="10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оспись расход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tabSelected="1" zoomScalePageLayoutView="0" workbookViewId="0" topLeftCell="A1">
      <selection activeCell="C8" sqref="C8:F8"/>
    </sheetView>
  </sheetViews>
  <sheetFormatPr defaultColWidth="8.8515625" defaultRowHeight="12.75"/>
  <cols>
    <col min="1" max="1" width="34.140625" style="1" customWidth="1"/>
    <col min="2" max="2" width="8.7109375" style="13" customWidth="1"/>
    <col min="3" max="3" width="9.140625" style="13" customWidth="1"/>
    <col min="4" max="4" width="14.57421875" style="13" customWidth="1"/>
    <col min="5" max="5" width="9.7109375" style="13" customWidth="1"/>
    <col min="6" max="6" width="12.57421875" style="13" customWidth="1"/>
    <col min="7" max="7" width="14.8515625" style="1" customWidth="1"/>
    <col min="8" max="30" width="15.7109375" style="1" customWidth="1"/>
    <col min="31" max="16384" width="8.8515625" style="1" customWidth="1"/>
  </cols>
  <sheetData>
    <row r="1" spans="3:6" ht="12.75">
      <c r="C1" s="14"/>
      <c r="D1" s="38" t="s">
        <v>193</v>
      </c>
      <c r="E1" s="38"/>
      <c r="F1" s="38"/>
    </row>
    <row r="2" spans="3:6" ht="12.75">
      <c r="C2" s="14"/>
      <c r="D2" s="38" t="s">
        <v>198</v>
      </c>
      <c r="E2" s="38"/>
      <c r="F2" s="38"/>
    </row>
    <row r="3" spans="3:6" ht="12.75">
      <c r="C3" s="14"/>
      <c r="D3" s="14"/>
      <c r="E3" s="38" t="s">
        <v>0</v>
      </c>
      <c r="F3" s="38"/>
    </row>
    <row r="4" spans="3:6" ht="12.75">
      <c r="C4" s="14"/>
      <c r="D4" s="14"/>
      <c r="E4" s="38" t="s">
        <v>199</v>
      </c>
      <c r="F4" s="38"/>
    </row>
    <row r="5" spans="2:6" s="2" customFormat="1" ht="12.75">
      <c r="B5" s="15"/>
      <c r="C5" s="16"/>
      <c r="D5" s="16"/>
      <c r="E5" s="17"/>
      <c r="F5" s="18" t="s">
        <v>1</v>
      </c>
    </row>
    <row r="6" spans="2:6" s="2" customFormat="1" ht="12.75">
      <c r="B6" s="15"/>
      <c r="C6" s="39" t="s">
        <v>191</v>
      </c>
      <c r="D6" s="39"/>
      <c r="E6" s="39"/>
      <c r="F6" s="39"/>
    </row>
    <row r="7" spans="2:6" s="2" customFormat="1" ht="12.75">
      <c r="B7" s="15"/>
      <c r="C7" s="16"/>
      <c r="D7" s="16"/>
      <c r="E7" s="15"/>
      <c r="F7" s="16" t="s">
        <v>0</v>
      </c>
    </row>
    <row r="8" spans="2:6" s="2" customFormat="1" ht="33" customHeight="1">
      <c r="B8" s="15"/>
      <c r="C8" s="40" t="s">
        <v>190</v>
      </c>
      <c r="D8" s="40"/>
      <c r="E8" s="40"/>
      <c r="F8" s="40"/>
    </row>
    <row r="9" spans="1:6" ht="16.5" customHeight="1">
      <c r="A9" s="41" t="s">
        <v>183</v>
      </c>
      <c r="B9" s="41"/>
      <c r="C9" s="41"/>
      <c r="D9" s="41"/>
      <c r="E9" s="41"/>
      <c r="F9" s="41"/>
    </row>
    <row r="10" spans="1:6" ht="12.75" customHeight="1">
      <c r="A10" s="41"/>
      <c r="B10" s="41"/>
      <c r="C10" s="41"/>
      <c r="D10" s="41"/>
      <c r="E10" s="41"/>
      <c r="F10" s="41"/>
    </row>
    <row r="11" spans="1:6" ht="13.5" customHeight="1">
      <c r="A11" s="3"/>
      <c r="B11" s="19"/>
      <c r="F11" s="20" t="s">
        <v>2</v>
      </c>
    </row>
    <row r="12" spans="1:7" ht="15.75" customHeight="1">
      <c r="A12" s="42" t="s">
        <v>3</v>
      </c>
      <c r="B12" s="43" t="s">
        <v>4</v>
      </c>
      <c r="C12" s="43" t="s">
        <v>5</v>
      </c>
      <c r="D12" s="43" t="s">
        <v>6</v>
      </c>
      <c r="E12" s="43" t="s">
        <v>7</v>
      </c>
      <c r="F12" s="43" t="s">
        <v>179</v>
      </c>
      <c r="G12" s="6"/>
    </row>
    <row r="13" spans="1:7" ht="34.5" customHeight="1">
      <c r="A13" s="42"/>
      <c r="B13" s="43"/>
      <c r="C13" s="43"/>
      <c r="D13" s="43"/>
      <c r="E13" s="43"/>
      <c r="F13" s="43"/>
      <c r="G13" s="6"/>
    </row>
    <row r="14" spans="1:7" ht="12.75">
      <c r="A14" s="25" t="s">
        <v>8</v>
      </c>
      <c r="B14" s="21" t="s">
        <v>9</v>
      </c>
      <c r="C14" s="21" t="s">
        <v>10</v>
      </c>
      <c r="D14" s="21" t="s">
        <v>11</v>
      </c>
      <c r="E14" s="21" t="s">
        <v>12</v>
      </c>
      <c r="F14" s="21" t="s">
        <v>13</v>
      </c>
      <c r="G14" s="6"/>
    </row>
    <row r="15" spans="1:9" ht="12.75">
      <c r="A15" s="26" t="s">
        <v>14</v>
      </c>
      <c r="B15" s="21"/>
      <c r="C15" s="21"/>
      <c r="D15" s="21"/>
      <c r="E15" s="7"/>
      <c r="F15" s="8">
        <f>F16</f>
        <v>9013.922000000002</v>
      </c>
      <c r="I15" s="4"/>
    </row>
    <row r="16" spans="1:6" ht="25.5">
      <c r="A16" s="12" t="s">
        <v>15</v>
      </c>
      <c r="B16" s="7" t="s">
        <v>16</v>
      </c>
      <c r="C16" s="7"/>
      <c r="D16" s="7"/>
      <c r="E16" s="7"/>
      <c r="F16" s="8">
        <f>F17+F68+F75+F102+F143+F167+F180+F193+F198</f>
        <v>9013.922000000002</v>
      </c>
    </row>
    <row r="17" spans="1:6" ht="12.75">
      <c r="A17" s="12" t="s">
        <v>17</v>
      </c>
      <c r="B17" s="7" t="s">
        <v>16</v>
      </c>
      <c r="C17" s="7" t="s">
        <v>18</v>
      </c>
      <c r="D17" s="7"/>
      <c r="E17" s="7"/>
      <c r="F17" s="8">
        <f>F18+F23+F51+F55</f>
        <v>3307.664</v>
      </c>
    </row>
    <row r="18" spans="1:6" ht="51">
      <c r="A18" s="12" t="s">
        <v>19</v>
      </c>
      <c r="B18" s="7" t="s">
        <v>16</v>
      </c>
      <c r="C18" s="7" t="s">
        <v>20</v>
      </c>
      <c r="D18" s="7"/>
      <c r="E18" s="7"/>
      <c r="F18" s="8">
        <f>F19</f>
        <v>760.56</v>
      </c>
    </row>
    <row r="19" spans="1:6" ht="12.75">
      <c r="A19" s="12" t="s">
        <v>21</v>
      </c>
      <c r="B19" s="7" t="s">
        <v>16</v>
      </c>
      <c r="C19" s="7" t="s">
        <v>20</v>
      </c>
      <c r="D19" s="7" t="s">
        <v>22</v>
      </c>
      <c r="E19" s="7"/>
      <c r="F19" s="8">
        <f>F20</f>
        <v>760.56</v>
      </c>
    </row>
    <row r="20" spans="1:6" ht="80.25" customHeight="1">
      <c r="A20" s="12" t="s">
        <v>138</v>
      </c>
      <c r="B20" s="7" t="s">
        <v>16</v>
      </c>
      <c r="C20" s="7" t="s">
        <v>20</v>
      </c>
      <c r="D20" s="7" t="s">
        <v>22</v>
      </c>
      <c r="E20" s="7" t="s">
        <v>24</v>
      </c>
      <c r="F20" s="8">
        <f>F21</f>
        <v>760.56</v>
      </c>
    </row>
    <row r="21" spans="1:6" ht="47.25" customHeight="1">
      <c r="A21" s="12" t="s">
        <v>139</v>
      </c>
      <c r="B21" s="7" t="s">
        <v>16</v>
      </c>
      <c r="C21" s="7" t="s">
        <v>20</v>
      </c>
      <c r="D21" s="7" t="s">
        <v>22</v>
      </c>
      <c r="E21" s="7" t="s">
        <v>25</v>
      </c>
      <c r="F21" s="8">
        <v>760.56</v>
      </c>
    </row>
    <row r="22" spans="1:6" ht="51" hidden="1">
      <c r="A22" s="12" t="s">
        <v>26</v>
      </c>
      <c r="B22" s="7" t="s">
        <v>16</v>
      </c>
      <c r="C22" s="7" t="s">
        <v>20</v>
      </c>
      <c r="D22" s="7" t="s">
        <v>22</v>
      </c>
      <c r="E22" s="7" t="s">
        <v>25</v>
      </c>
      <c r="F22" s="8">
        <v>0</v>
      </c>
    </row>
    <row r="23" spans="1:6" ht="89.25">
      <c r="A23" s="12" t="s">
        <v>140</v>
      </c>
      <c r="B23" s="7" t="s">
        <v>16</v>
      </c>
      <c r="C23" s="7" t="s">
        <v>27</v>
      </c>
      <c r="D23" s="7"/>
      <c r="E23" s="7"/>
      <c r="F23" s="8">
        <f>F24+F30+F48+F27</f>
        <v>2497.6440000000002</v>
      </c>
    </row>
    <row r="24" spans="1:6" ht="63.75">
      <c r="A24" s="11" t="s">
        <v>70</v>
      </c>
      <c r="B24" s="7" t="s">
        <v>16</v>
      </c>
      <c r="C24" s="7" t="s">
        <v>27</v>
      </c>
      <c r="D24" s="7" t="s">
        <v>181</v>
      </c>
      <c r="E24" s="7"/>
      <c r="F24" s="8">
        <f>F25</f>
        <v>26.07</v>
      </c>
    </row>
    <row r="25" spans="1:6" ht="89.25">
      <c r="A25" s="12" t="s">
        <v>138</v>
      </c>
      <c r="B25" s="7" t="s">
        <v>16</v>
      </c>
      <c r="C25" s="7" t="s">
        <v>27</v>
      </c>
      <c r="D25" s="7" t="s">
        <v>181</v>
      </c>
      <c r="E25" s="7" t="s">
        <v>24</v>
      </c>
      <c r="F25" s="8">
        <f>F26</f>
        <v>26.07</v>
      </c>
    </row>
    <row r="26" spans="1:6" ht="38.25">
      <c r="A26" s="12" t="s">
        <v>139</v>
      </c>
      <c r="B26" s="7" t="s">
        <v>16</v>
      </c>
      <c r="C26" s="7" t="s">
        <v>27</v>
      </c>
      <c r="D26" s="7" t="s">
        <v>181</v>
      </c>
      <c r="E26" s="7" t="s">
        <v>25</v>
      </c>
      <c r="F26" s="8">
        <v>26.07</v>
      </c>
    </row>
    <row r="27" spans="1:6" ht="63.75" hidden="1">
      <c r="A27" s="11" t="s">
        <v>141</v>
      </c>
      <c r="B27" s="7" t="s">
        <v>16</v>
      </c>
      <c r="C27" s="7" t="s">
        <v>27</v>
      </c>
      <c r="D27" s="7" t="s">
        <v>38</v>
      </c>
      <c r="E27" s="7"/>
      <c r="F27" s="8">
        <f>F28</f>
        <v>0</v>
      </c>
    </row>
    <row r="28" spans="1:6" ht="89.25" hidden="1">
      <c r="A28" s="12" t="s">
        <v>138</v>
      </c>
      <c r="B28" s="7" t="s">
        <v>16</v>
      </c>
      <c r="C28" s="7" t="s">
        <v>27</v>
      </c>
      <c r="D28" s="7" t="s">
        <v>38</v>
      </c>
      <c r="E28" s="7" t="s">
        <v>24</v>
      </c>
      <c r="F28" s="8">
        <v>0</v>
      </c>
    </row>
    <row r="29" spans="1:6" ht="38.25" hidden="1">
      <c r="A29" s="12" t="s">
        <v>139</v>
      </c>
      <c r="B29" s="7" t="s">
        <v>16</v>
      </c>
      <c r="C29" s="7" t="s">
        <v>27</v>
      </c>
      <c r="D29" s="7" t="s">
        <v>38</v>
      </c>
      <c r="E29" s="7" t="s">
        <v>25</v>
      </c>
      <c r="F29" s="8">
        <v>0</v>
      </c>
    </row>
    <row r="30" spans="1:6" ht="25.5">
      <c r="A30" s="27" t="s">
        <v>28</v>
      </c>
      <c r="B30" s="7" t="s">
        <v>16</v>
      </c>
      <c r="C30" s="7" t="s">
        <v>27</v>
      </c>
      <c r="D30" s="7" t="s">
        <v>29</v>
      </c>
      <c r="E30" s="7"/>
      <c r="F30" s="8">
        <f>F31+F38+F44+F40+F34</f>
        <v>2049.3340000000003</v>
      </c>
    </row>
    <row r="31" spans="1:6" ht="89.25">
      <c r="A31" s="12" t="s">
        <v>138</v>
      </c>
      <c r="B31" s="7" t="s">
        <v>16</v>
      </c>
      <c r="C31" s="7" t="s">
        <v>27</v>
      </c>
      <c r="D31" s="7" t="s">
        <v>29</v>
      </c>
      <c r="E31" s="7" t="s">
        <v>24</v>
      </c>
      <c r="F31" s="8">
        <f>F32</f>
        <v>1336.03</v>
      </c>
    </row>
    <row r="32" spans="1:6" ht="38.25">
      <c r="A32" s="12" t="s">
        <v>139</v>
      </c>
      <c r="B32" s="7" t="s">
        <v>16</v>
      </c>
      <c r="C32" s="7" t="s">
        <v>27</v>
      </c>
      <c r="D32" s="7" t="s">
        <v>29</v>
      </c>
      <c r="E32" s="7" t="s">
        <v>25</v>
      </c>
      <c r="F32" s="8">
        <f>1334.77+1.26</f>
        <v>1336.03</v>
      </c>
    </row>
    <row r="33" spans="1:6" ht="51" hidden="1">
      <c r="A33" s="12" t="s">
        <v>26</v>
      </c>
      <c r="B33" s="7" t="s">
        <v>16</v>
      </c>
      <c r="C33" s="7" t="s">
        <v>27</v>
      </c>
      <c r="D33" s="7" t="s">
        <v>29</v>
      </c>
      <c r="E33" s="7" t="s">
        <v>25</v>
      </c>
      <c r="F33" s="8">
        <v>0</v>
      </c>
    </row>
    <row r="34" spans="1:6" ht="12.75" hidden="1">
      <c r="A34" s="12"/>
      <c r="B34" s="7" t="s">
        <v>16</v>
      </c>
      <c r="C34" s="7"/>
      <c r="D34" s="7"/>
      <c r="E34" s="7"/>
      <c r="F34" s="8"/>
    </row>
    <row r="35" spans="1:6" ht="12.75" hidden="1">
      <c r="A35" s="12"/>
      <c r="B35" s="7"/>
      <c r="C35" s="7"/>
      <c r="D35" s="7"/>
      <c r="E35" s="7"/>
      <c r="F35" s="8"/>
    </row>
    <row r="36" spans="1:6" ht="12.75" hidden="1">
      <c r="A36" s="12"/>
      <c r="B36" s="7"/>
      <c r="C36" s="7"/>
      <c r="D36" s="7"/>
      <c r="E36" s="7"/>
      <c r="F36" s="8"/>
    </row>
    <row r="37" spans="1:6" ht="25.5">
      <c r="A37" s="27" t="s">
        <v>28</v>
      </c>
      <c r="B37" s="7" t="s">
        <v>16</v>
      </c>
      <c r="C37" s="7" t="s">
        <v>27</v>
      </c>
      <c r="D37" s="7" t="s">
        <v>29</v>
      </c>
      <c r="E37" s="7"/>
      <c r="F37" s="8">
        <f>F38</f>
        <v>703.504</v>
      </c>
    </row>
    <row r="38" spans="1:6" ht="38.25">
      <c r="A38" s="12" t="s">
        <v>164</v>
      </c>
      <c r="B38" s="7" t="s">
        <v>16</v>
      </c>
      <c r="C38" s="7" t="s">
        <v>27</v>
      </c>
      <c r="D38" s="7" t="s">
        <v>29</v>
      </c>
      <c r="E38" s="7" t="s">
        <v>31</v>
      </c>
      <c r="F38" s="8">
        <f>F39</f>
        <v>703.504</v>
      </c>
    </row>
    <row r="39" spans="1:7" ht="38.25">
      <c r="A39" s="12" t="s">
        <v>163</v>
      </c>
      <c r="B39" s="7" t="s">
        <v>16</v>
      </c>
      <c r="C39" s="7" t="s">
        <v>27</v>
      </c>
      <c r="D39" s="7" t="s">
        <v>29</v>
      </c>
      <c r="E39" s="7" t="s">
        <v>32</v>
      </c>
      <c r="F39" s="8">
        <f>623.03+47.14-4.296-1.26+21.44+17.44+0.01</f>
        <v>703.504</v>
      </c>
      <c r="G39" s="4"/>
    </row>
    <row r="40" spans="1:7" ht="25.5">
      <c r="A40" s="12" t="s">
        <v>28</v>
      </c>
      <c r="B40" s="7" t="s">
        <v>16</v>
      </c>
      <c r="C40" s="7" t="s">
        <v>27</v>
      </c>
      <c r="D40" s="7" t="s">
        <v>29</v>
      </c>
      <c r="E40" s="7"/>
      <c r="F40" s="8">
        <f>F41</f>
        <v>9.8</v>
      </c>
      <c r="G40" s="4"/>
    </row>
    <row r="41" spans="1:7" ht="12.75">
      <c r="A41" s="12" t="s">
        <v>33</v>
      </c>
      <c r="B41" s="7" t="s">
        <v>16</v>
      </c>
      <c r="C41" s="7" t="s">
        <v>27</v>
      </c>
      <c r="D41" s="7" t="s">
        <v>29</v>
      </c>
      <c r="E41" s="7" t="s">
        <v>34</v>
      </c>
      <c r="F41" s="8">
        <f>F42+F45</f>
        <v>9.8</v>
      </c>
      <c r="G41" s="4"/>
    </row>
    <row r="42" spans="1:7" ht="12.75">
      <c r="A42" s="12" t="s">
        <v>53</v>
      </c>
      <c r="B42" s="7" t="s">
        <v>16</v>
      </c>
      <c r="C42" s="7" t="s">
        <v>27</v>
      </c>
      <c r="D42" s="7" t="s">
        <v>29</v>
      </c>
      <c r="E42" s="7" t="s">
        <v>54</v>
      </c>
      <c r="F42" s="8">
        <v>4.8</v>
      </c>
      <c r="G42" s="4"/>
    </row>
    <row r="43" spans="1:7" ht="25.5" hidden="1">
      <c r="A43" s="27" t="s">
        <v>28</v>
      </c>
      <c r="B43" s="7" t="s">
        <v>16</v>
      </c>
      <c r="C43" s="7" t="s">
        <v>27</v>
      </c>
      <c r="D43" s="7" t="s">
        <v>29</v>
      </c>
      <c r="E43" s="7"/>
      <c r="F43" s="8">
        <f>F44</f>
        <v>0</v>
      </c>
      <c r="G43" s="4"/>
    </row>
    <row r="44" spans="1:6" ht="12.75" hidden="1">
      <c r="A44" s="12" t="s">
        <v>33</v>
      </c>
      <c r="B44" s="7" t="s">
        <v>16</v>
      </c>
      <c r="C44" s="7" t="s">
        <v>27</v>
      </c>
      <c r="D44" s="7" t="s">
        <v>29</v>
      </c>
      <c r="E44" s="7" t="s">
        <v>34</v>
      </c>
      <c r="F44" s="8"/>
    </row>
    <row r="45" spans="1:6" ht="25.5">
      <c r="A45" s="12" t="s">
        <v>197</v>
      </c>
      <c r="B45" s="7" t="s">
        <v>16</v>
      </c>
      <c r="C45" s="7" t="s">
        <v>27</v>
      </c>
      <c r="D45" s="7" t="s">
        <v>29</v>
      </c>
      <c r="E45" s="7" t="s">
        <v>36</v>
      </c>
      <c r="F45" s="8">
        <v>5</v>
      </c>
    </row>
    <row r="46" spans="1:6" ht="12.75" hidden="1">
      <c r="A46" s="12" t="s">
        <v>33</v>
      </c>
      <c r="B46" s="7" t="s">
        <v>16</v>
      </c>
      <c r="C46" s="7" t="s">
        <v>27</v>
      </c>
      <c r="D46" s="7" t="s">
        <v>29</v>
      </c>
      <c r="E46" s="7" t="s">
        <v>34</v>
      </c>
      <c r="F46" s="8">
        <v>0</v>
      </c>
    </row>
    <row r="47" spans="1:6" ht="25.5" hidden="1">
      <c r="A47" s="12" t="s">
        <v>35</v>
      </c>
      <c r="B47" s="7" t="s">
        <v>16</v>
      </c>
      <c r="C47" s="7" t="s">
        <v>27</v>
      </c>
      <c r="D47" s="7" t="s">
        <v>29</v>
      </c>
      <c r="E47" s="7" t="s">
        <v>36</v>
      </c>
      <c r="F47" s="8">
        <v>0</v>
      </c>
    </row>
    <row r="48" spans="1:6" ht="38.25">
      <c r="A48" s="11" t="s">
        <v>37</v>
      </c>
      <c r="B48" s="7" t="s">
        <v>16</v>
      </c>
      <c r="C48" s="7" t="s">
        <v>27</v>
      </c>
      <c r="D48" s="7" t="s">
        <v>39</v>
      </c>
      <c r="E48" s="7"/>
      <c r="F48" s="8">
        <f>F49</f>
        <v>422.24</v>
      </c>
    </row>
    <row r="49" spans="1:6" ht="89.25">
      <c r="A49" s="12" t="s">
        <v>138</v>
      </c>
      <c r="B49" s="7" t="s">
        <v>16</v>
      </c>
      <c r="C49" s="7" t="s">
        <v>27</v>
      </c>
      <c r="D49" s="7" t="s">
        <v>39</v>
      </c>
      <c r="E49" s="7" t="s">
        <v>24</v>
      </c>
      <c r="F49" s="8">
        <f>F50</f>
        <v>422.24</v>
      </c>
    </row>
    <row r="50" spans="1:6" ht="38.25">
      <c r="A50" s="12" t="s">
        <v>139</v>
      </c>
      <c r="B50" s="7" t="s">
        <v>16</v>
      </c>
      <c r="C50" s="7" t="s">
        <v>27</v>
      </c>
      <c r="D50" s="7" t="s">
        <v>39</v>
      </c>
      <c r="E50" s="7" t="s">
        <v>25</v>
      </c>
      <c r="F50" s="8">
        <f>324.09+98.15</f>
        <v>422.24</v>
      </c>
    </row>
    <row r="51" spans="1:6" ht="38.25">
      <c r="A51" s="12" t="s">
        <v>163</v>
      </c>
      <c r="B51" s="7" t="s">
        <v>16</v>
      </c>
      <c r="C51" s="7" t="s">
        <v>41</v>
      </c>
      <c r="D51" s="7"/>
      <c r="E51" s="7"/>
      <c r="F51" s="8">
        <v>2</v>
      </c>
    </row>
    <row r="52" spans="1:6" ht="12.75">
      <c r="A52" s="12" t="s">
        <v>40</v>
      </c>
      <c r="B52" s="7" t="s">
        <v>16</v>
      </c>
      <c r="C52" s="7" t="s">
        <v>41</v>
      </c>
      <c r="D52" s="7" t="s">
        <v>42</v>
      </c>
      <c r="E52" s="7"/>
      <c r="F52" s="8">
        <v>2</v>
      </c>
    </row>
    <row r="53" spans="1:6" ht="12.75">
      <c r="A53" s="12" t="s">
        <v>33</v>
      </c>
      <c r="B53" s="7" t="s">
        <v>16</v>
      </c>
      <c r="C53" s="7" t="s">
        <v>41</v>
      </c>
      <c r="D53" s="7" t="s">
        <v>42</v>
      </c>
      <c r="E53" s="7" t="s">
        <v>34</v>
      </c>
      <c r="F53" s="8">
        <v>2</v>
      </c>
    </row>
    <row r="54" spans="1:6" ht="12.75">
      <c r="A54" s="12" t="s">
        <v>43</v>
      </c>
      <c r="B54" s="7" t="s">
        <v>16</v>
      </c>
      <c r="C54" s="7" t="s">
        <v>41</v>
      </c>
      <c r="D54" s="7" t="s">
        <v>42</v>
      </c>
      <c r="E54" s="7" t="s">
        <v>44</v>
      </c>
      <c r="F54" s="8">
        <v>2</v>
      </c>
    </row>
    <row r="55" spans="1:6" ht="12.75">
      <c r="A55" s="12" t="s">
        <v>45</v>
      </c>
      <c r="B55" s="7" t="s">
        <v>16</v>
      </c>
      <c r="C55" s="7" t="s">
        <v>46</v>
      </c>
      <c r="D55" s="7"/>
      <c r="E55" s="7"/>
      <c r="F55" s="8">
        <f>F56+F59+F65</f>
        <v>47.46</v>
      </c>
    </row>
    <row r="56" spans="1:6" ht="51">
      <c r="A56" s="11" t="s">
        <v>47</v>
      </c>
      <c r="B56" s="7" t="s">
        <v>16</v>
      </c>
      <c r="C56" s="7" t="s">
        <v>46</v>
      </c>
      <c r="D56" s="7" t="s">
        <v>48</v>
      </c>
      <c r="E56" s="7"/>
      <c r="F56" s="8">
        <f>F57</f>
        <v>5.1</v>
      </c>
    </row>
    <row r="57" spans="1:6" ht="38.25">
      <c r="A57" s="12" t="s">
        <v>164</v>
      </c>
      <c r="B57" s="7" t="s">
        <v>16</v>
      </c>
      <c r="C57" s="7" t="s">
        <v>46</v>
      </c>
      <c r="D57" s="7" t="s">
        <v>48</v>
      </c>
      <c r="E57" s="7" t="s">
        <v>31</v>
      </c>
      <c r="F57" s="8">
        <f>F58</f>
        <v>5.1</v>
      </c>
    </row>
    <row r="58" spans="1:6" ht="38.25">
      <c r="A58" s="12" t="s">
        <v>163</v>
      </c>
      <c r="B58" s="7" t="s">
        <v>16</v>
      </c>
      <c r="C58" s="7" t="s">
        <v>46</v>
      </c>
      <c r="D58" s="7" t="s">
        <v>48</v>
      </c>
      <c r="E58" s="7" t="s">
        <v>32</v>
      </c>
      <c r="F58" s="8">
        <v>5.1</v>
      </c>
    </row>
    <row r="59" spans="1:6" ht="38.25">
      <c r="A59" s="12" t="s">
        <v>49</v>
      </c>
      <c r="B59" s="7" t="s">
        <v>16</v>
      </c>
      <c r="C59" s="7" t="s">
        <v>46</v>
      </c>
      <c r="D59" s="7" t="s">
        <v>50</v>
      </c>
      <c r="E59" s="7"/>
      <c r="F59" s="8">
        <f>F63</f>
        <v>29.36</v>
      </c>
    </row>
    <row r="60" spans="1:6" s="5" customFormat="1" ht="25.5" hidden="1">
      <c r="A60" s="28" t="s">
        <v>51</v>
      </c>
      <c r="B60" s="9" t="s">
        <v>16</v>
      </c>
      <c r="C60" s="9" t="s">
        <v>46</v>
      </c>
      <c r="D60" s="9" t="s">
        <v>52</v>
      </c>
      <c r="E60" s="9"/>
      <c r="F60" s="10">
        <v>0</v>
      </c>
    </row>
    <row r="61" spans="1:6" s="5" customFormat="1" ht="12.75" hidden="1">
      <c r="A61" s="28" t="s">
        <v>33</v>
      </c>
      <c r="B61" s="9" t="s">
        <v>16</v>
      </c>
      <c r="C61" s="9" t="s">
        <v>46</v>
      </c>
      <c r="D61" s="9" t="s">
        <v>52</v>
      </c>
      <c r="E61" s="9" t="s">
        <v>34</v>
      </c>
      <c r="F61" s="10">
        <v>0</v>
      </c>
    </row>
    <row r="62" spans="1:6" s="5" customFormat="1" ht="12.75" hidden="1">
      <c r="A62" s="28" t="s">
        <v>53</v>
      </c>
      <c r="B62" s="9" t="s">
        <v>16</v>
      </c>
      <c r="C62" s="9" t="s">
        <v>46</v>
      </c>
      <c r="D62" s="9" t="s">
        <v>52</v>
      </c>
      <c r="E62" s="9" t="s">
        <v>54</v>
      </c>
      <c r="F62" s="10">
        <v>0</v>
      </c>
    </row>
    <row r="63" spans="1:6" ht="12.75">
      <c r="A63" s="12" t="s">
        <v>166</v>
      </c>
      <c r="B63" s="7" t="s">
        <v>16</v>
      </c>
      <c r="C63" s="7" t="s">
        <v>46</v>
      </c>
      <c r="D63" s="7" t="s">
        <v>50</v>
      </c>
      <c r="E63" s="7" t="s">
        <v>56</v>
      </c>
      <c r="F63" s="8">
        <f>F64</f>
        <v>29.36</v>
      </c>
    </row>
    <row r="64" spans="1:6" ht="12.75">
      <c r="A64" s="12" t="s">
        <v>55</v>
      </c>
      <c r="B64" s="7" t="s">
        <v>16</v>
      </c>
      <c r="C64" s="7" t="s">
        <v>46</v>
      </c>
      <c r="D64" s="7" t="s">
        <v>50</v>
      </c>
      <c r="E64" s="7" t="s">
        <v>57</v>
      </c>
      <c r="F64" s="8">
        <v>29.36</v>
      </c>
    </row>
    <row r="65" spans="1:6" ht="25.5">
      <c r="A65" s="12" t="s">
        <v>58</v>
      </c>
      <c r="B65" s="7" t="s">
        <v>16</v>
      </c>
      <c r="C65" s="7" t="s">
        <v>46</v>
      </c>
      <c r="D65" s="7" t="s">
        <v>59</v>
      </c>
      <c r="E65" s="7"/>
      <c r="F65" s="8">
        <v>13</v>
      </c>
    </row>
    <row r="66" spans="1:6" ht="12.75">
      <c r="A66" s="12" t="s">
        <v>166</v>
      </c>
      <c r="B66" s="7" t="s">
        <v>16</v>
      </c>
      <c r="C66" s="7" t="s">
        <v>46</v>
      </c>
      <c r="D66" s="7" t="s">
        <v>59</v>
      </c>
      <c r="E66" s="7" t="s">
        <v>56</v>
      </c>
      <c r="F66" s="8">
        <v>13</v>
      </c>
    </row>
    <row r="67" spans="1:6" ht="12.75">
      <c r="A67" s="12" t="s">
        <v>55</v>
      </c>
      <c r="B67" s="7" t="s">
        <v>16</v>
      </c>
      <c r="C67" s="7" t="s">
        <v>46</v>
      </c>
      <c r="D67" s="7" t="s">
        <v>59</v>
      </c>
      <c r="E67" s="7" t="s">
        <v>57</v>
      </c>
      <c r="F67" s="8">
        <v>13</v>
      </c>
    </row>
    <row r="68" spans="1:6" ht="12.75">
      <c r="A68" s="12" t="s">
        <v>60</v>
      </c>
      <c r="B68" s="7" t="s">
        <v>16</v>
      </c>
      <c r="C68" s="7" t="s">
        <v>61</v>
      </c>
      <c r="D68" s="7"/>
      <c r="E68" s="7"/>
      <c r="F68" s="8">
        <f>F69</f>
        <v>121.8</v>
      </c>
    </row>
    <row r="69" spans="1:6" ht="25.5">
      <c r="A69" s="12" t="s">
        <v>62</v>
      </c>
      <c r="B69" s="7" t="s">
        <v>16</v>
      </c>
      <c r="C69" s="7" t="s">
        <v>63</v>
      </c>
      <c r="D69" s="7"/>
      <c r="E69" s="7"/>
      <c r="F69" s="8">
        <f>F70</f>
        <v>121.8</v>
      </c>
    </row>
    <row r="70" spans="1:6" ht="25.5">
      <c r="A70" s="11" t="s">
        <v>64</v>
      </c>
      <c r="B70" s="7" t="s">
        <v>16</v>
      </c>
      <c r="C70" s="7" t="s">
        <v>63</v>
      </c>
      <c r="D70" s="7" t="s">
        <v>65</v>
      </c>
      <c r="E70" s="7"/>
      <c r="F70" s="8">
        <f>F71+F73</f>
        <v>121.8</v>
      </c>
    </row>
    <row r="71" spans="1:6" ht="89.25">
      <c r="A71" s="12" t="s">
        <v>138</v>
      </c>
      <c r="B71" s="7" t="s">
        <v>16</v>
      </c>
      <c r="C71" s="7" t="s">
        <v>63</v>
      </c>
      <c r="D71" s="7" t="s">
        <v>65</v>
      </c>
      <c r="E71" s="7" t="s">
        <v>24</v>
      </c>
      <c r="F71" s="8">
        <f>F72</f>
        <v>106.14</v>
      </c>
    </row>
    <row r="72" spans="1:6" ht="38.25">
      <c r="A72" s="12" t="s">
        <v>139</v>
      </c>
      <c r="B72" s="7" t="s">
        <v>16</v>
      </c>
      <c r="C72" s="7" t="s">
        <v>63</v>
      </c>
      <c r="D72" s="7" t="s">
        <v>65</v>
      </c>
      <c r="E72" s="7" t="s">
        <v>25</v>
      </c>
      <c r="F72" s="8">
        <v>106.14</v>
      </c>
    </row>
    <row r="73" spans="1:6" ht="38.25">
      <c r="A73" s="12" t="s">
        <v>164</v>
      </c>
      <c r="B73" s="7" t="s">
        <v>16</v>
      </c>
      <c r="C73" s="7" t="s">
        <v>63</v>
      </c>
      <c r="D73" s="7" t="s">
        <v>65</v>
      </c>
      <c r="E73" s="7" t="s">
        <v>31</v>
      </c>
      <c r="F73" s="8">
        <f>F74</f>
        <v>15.66</v>
      </c>
    </row>
    <row r="74" spans="1:6" ht="38.25">
      <c r="A74" s="12" t="s">
        <v>163</v>
      </c>
      <c r="B74" s="7" t="s">
        <v>16</v>
      </c>
      <c r="C74" s="7" t="s">
        <v>63</v>
      </c>
      <c r="D74" s="7" t="s">
        <v>65</v>
      </c>
      <c r="E74" s="7" t="s">
        <v>32</v>
      </c>
      <c r="F74" s="8">
        <f>4.46+11.2</f>
        <v>15.66</v>
      </c>
    </row>
    <row r="75" spans="1:6" ht="38.25">
      <c r="A75" s="12" t="s">
        <v>66</v>
      </c>
      <c r="B75" s="7" t="s">
        <v>16</v>
      </c>
      <c r="C75" s="7" t="s">
        <v>67</v>
      </c>
      <c r="D75" s="7"/>
      <c r="E75" s="7"/>
      <c r="F75" s="8">
        <f>F76+F98</f>
        <v>1526.936</v>
      </c>
    </row>
    <row r="76" spans="1:6" ht="12.75">
      <c r="A76" s="12" t="s">
        <v>68</v>
      </c>
      <c r="B76" s="7" t="s">
        <v>16</v>
      </c>
      <c r="C76" s="7" t="s">
        <v>69</v>
      </c>
      <c r="D76" s="7"/>
      <c r="E76" s="7"/>
      <c r="F76" s="8">
        <f>F80+F83+F86+F89+F92+F95</f>
        <v>1523.936</v>
      </c>
    </row>
    <row r="77" spans="1:6" ht="63.75" hidden="1">
      <c r="A77" s="12" t="s">
        <v>70</v>
      </c>
      <c r="B77" s="7" t="s">
        <v>16</v>
      </c>
      <c r="C77" s="7" t="s">
        <v>69</v>
      </c>
      <c r="D77" s="7" t="s">
        <v>71</v>
      </c>
      <c r="E77" s="7"/>
      <c r="F77" s="8"/>
    </row>
    <row r="78" spans="1:6" ht="51" hidden="1">
      <c r="A78" s="12" t="s">
        <v>23</v>
      </c>
      <c r="B78" s="7" t="s">
        <v>16</v>
      </c>
      <c r="C78" s="7" t="s">
        <v>69</v>
      </c>
      <c r="D78" s="7" t="s">
        <v>71</v>
      </c>
      <c r="E78" s="7" t="s">
        <v>24</v>
      </c>
      <c r="F78" s="8"/>
    </row>
    <row r="79" spans="1:6" ht="51" hidden="1">
      <c r="A79" s="12" t="s">
        <v>23</v>
      </c>
      <c r="B79" s="7" t="s">
        <v>16</v>
      </c>
      <c r="C79" s="7" t="s">
        <v>69</v>
      </c>
      <c r="D79" s="7" t="s">
        <v>71</v>
      </c>
      <c r="E79" s="7" t="s">
        <v>25</v>
      </c>
      <c r="F79" s="8"/>
    </row>
    <row r="80" spans="1:6" ht="63.75">
      <c r="A80" s="11" t="s">
        <v>70</v>
      </c>
      <c r="B80" s="7" t="s">
        <v>16</v>
      </c>
      <c r="C80" s="7" t="s">
        <v>69</v>
      </c>
      <c r="D80" s="7" t="s">
        <v>182</v>
      </c>
      <c r="E80" s="7"/>
      <c r="F80" s="8">
        <f>F81</f>
        <v>69.53</v>
      </c>
    </row>
    <row r="81" spans="1:6" ht="89.25">
      <c r="A81" s="12" t="s">
        <v>138</v>
      </c>
      <c r="B81" s="7" t="s">
        <v>16</v>
      </c>
      <c r="C81" s="7" t="s">
        <v>69</v>
      </c>
      <c r="D81" s="7" t="s">
        <v>182</v>
      </c>
      <c r="E81" s="7" t="s">
        <v>24</v>
      </c>
      <c r="F81" s="8">
        <f>F82</f>
        <v>69.53</v>
      </c>
    </row>
    <row r="82" spans="1:6" ht="38.25">
      <c r="A82" s="12" t="s">
        <v>139</v>
      </c>
      <c r="B82" s="7" t="s">
        <v>16</v>
      </c>
      <c r="C82" s="7" t="s">
        <v>69</v>
      </c>
      <c r="D82" s="7" t="s">
        <v>182</v>
      </c>
      <c r="E82" s="7" t="s">
        <v>25</v>
      </c>
      <c r="F82" s="8">
        <v>69.53</v>
      </c>
    </row>
    <row r="83" spans="1:6" ht="89.25" hidden="1">
      <c r="A83" s="12" t="s">
        <v>167</v>
      </c>
      <c r="B83" s="7" t="s">
        <v>16</v>
      </c>
      <c r="C83" s="7" t="s">
        <v>69</v>
      </c>
      <c r="D83" s="7" t="s">
        <v>142</v>
      </c>
      <c r="E83" s="7"/>
      <c r="F83" s="8">
        <f>F84</f>
        <v>0</v>
      </c>
    </row>
    <row r="84" spans="1:6" ht="89.25" hidden="1">
      <c r="A84" s="12" t="s">
        <v>138</v>
      </c>
      <c r="B84" s="7" t="s">
        <v>16</v>
      </c>
      <c r="C84" s="7" t="s">
        <v>69</v>
      </c>
      <c r="D84" s="7" t="s">
        <v>142</v>
      </c>
      <c r="E84" s="7" t="s">
        <v>24</v>
      </c>
      <c r="F84" s="8">
        <f>F85</f>
        <v>0</v>
      </c>
    </row>
    <row r="85" spans="1:6" ht="38.25" hidden="1">
      <c r="A85" s="12" t="s">
        <v>139</v>
      </c>
      <c r="B85" s="7" t="s">
        <v>16</v>
      </c>
      <c r="C85" s="7" t="s">
        <v>69</v>
      </c>
      <c r="D85" s="7" t="s">
        <v>142</v>
      </c>
      <c r="E85" s="7" t="s">
        <v>25</v>
      </c>
      <c r="F85" s="8">
        <v>0</v>
      </c>
    </row>
    <row r="86" spans="1:6" ht="25.5">
      <c r="A86" s="11" t="s">
        <v>72</v>
      </c>
      <c r="B86" s="7" t="s">
        <v>16</v>
      </c>
      <c r="C86" s="7" t="s">
        <v>69</v>
      </c>
      <c r="D86" s="7" t="s">
        <v>73</v>
      </c>
      <c r="E86" s="7"/>
      <c r="F86" s="8">
        <f>F87</f>
        <v>1254.4</v>
      </c>
    </row>
    <row r="87" spans="1:6" ht="89.25">
      <c r="A87" s="12" t="s">
        <v>138</v>
      </c>
      <c r="B87" s="7" t="s">
        <v>16</v>
      </c>
      <c r="C87" s="7" t="s">
        <v>69</v>
      </c>
      <c r="D87" s="7" t="s">
        <v>73</v>
      </c>
      <c r="E87" s="7" t="s">
        <v>24</v>
      </c>
      <c r="F87" s="8">
        <f>F88</f>
        <v>1254.4</v>
      </c>
    </row>
    <row r="88" spans="1:6" ht="38.25">
      <c r="A88" s="12" t="s">
        <v>139</v>
      </c>
      <c r="B88" s="7" t="s">
        <v>16</v>
      </c>
      <c r="C88" s="7" t="s">
        <v>69</v>
      </c>
      <c r="D88" s="7" t="s">
        <v>73</v>
      </c>
      <c r="E88" s="7" t="s">
        <v>25</v>
      </c>
      <c r="F88" s="8">
        <f>866.35+261.65+97+29.4</f>
        <v>1254.4</v>
      </c>
    </row>
    <row r="89" spans="1:6" ht="25.5" hidden="1">
      <c r="A89" s="11" t="s">
        <v>147</v>
      </c>
      <c r="B89" s="7" t="s">
        <v>16</v>
      </c>
      <c r="C89" s="7" t="s">
        <v>69</v>
      </c>
      <c r="D89" s="22" t="s">
        <v>174</v>
      </c>
      <c r="E89" s="7"/>
      <c r="F89" s="8">
        <f>F90</f>
        <v>0</v>
      </c>
    </row>
    <row r="90" spans="1:6" ht="38.25" hidden="1">
      <c r="A90" s="12" t="s">
        <v>164</v>
      </c>
      <c r="B90" s="7" t="s">
        <v>16</v>
      </c>
      <c r="C90" s="7" t="s">
        <v>69</v>
      </c>
      <c r="D90" s="22" t="s">
        <v>174</v>
      </c>
      <c r="E90" s="7" t="s">
        <v>31</v>
      </c>
      <c r="F90" s="8">
        <f>F91</f>
        <v>0</v>
      </c>
    </row>
    <row r="91" spans="1:6" ht="38.25" hidden="1">
      <c r="A91" s="12" t="s">
        <v>163</v>
      </c>
      <c r="B91" s="7" t="s">
        <v>16</v>
      </c>
      <c r="C91" s="7" t="s">
        <v>69</v>
      </c>
      <c r="D91" s="22" t="s">
        <v>174</v>
      </c>
      <c r="E91" s="7" t="s">
        <v>32</v>
      </c>
      <c r="F91" s="8">
        <v>0</v>
      </c>
    </row>
    <row r="92" spans="1:6" ht="25.5">
      <c r="A92" s="11" t="s">
        <v>146</v>
      </c>
      <c r="B92" s="7" t="s">
        <v>16</v>
      </c>
      <c r="C92" s="7" t="s">
        <v>69</v>
      </c>
      <c r="D92" s="22" t="s">
        <v>174</v>
      </c>
      <c r="E92" s="7"/>
      <c r="F92" s="8">
        <f>F93</f>
        <v>75.40599999999999</v>
      </c>
    </row>
    <row r="93" spans="1:6" ht="38.25">
      <c r="A93" s="12" t="s">
        <v>164</v>
      </c>
      <c r="B93" s="7" t="s">
        <v>16</v>
      </c>
      <c r="C93" s="7" t="s">
        <v>69</v>
      </c>
      <c r="D93" s="22" t="s">
        <v>174</v>
      </c>
      <c r="E93" s="7" t="s">
        <v>31</v>
      </c>
      <c r="F93" s="8">
        <f>F94</f>
        <v>75.40599999999999</v>
      </c>
    </row>
    <row r="94" spans="1:6" ht="38.25">
      <c r="A94" s="12" t="s">
        <v>163</v>
      </c>
      <c r="B94" s="7" t="s">
        <v>16</v>
      </c>
      <c r="C94" s="7" t="s">
        <v>69</v>
      </c>
      <c r="D94" s="22" t="s">
        <v>174</v>
      </c>
      <c r="E94" s="7" t="s">
        <v>32</v>
      </c>
      <c r="F94" s="8">
        <f>71.815+3.591</f>
        <v>75.40599999999999</v>
      </c>
    </row>
    <row r="95" spans="1:7" ht="25.5">
      <c r="A95" s="11" t="s">
        <v>72</v>
      </c>
      <c r="B95" s="7" t="s">
        <v>16</v>
      </c>
      <c r="C95" s="7" t="s">
        <v>69</v>
      </c>
      <c r="D95" s="7" t="s">
        <v>73</v>
      </c>
      <c r="E95" s="7"/>
      <c r="F95" s="8">
        <f>F96</f>
        <v>124.60000000000001</v>
      </c>
      <c r="G95" s="4"/>
    </row>
    <row r="96" spans="1:6" ht="38.25">
      <c r="A96" s="12" t="s">
        <v>164</v>
      </c>
      <c r="B96" s="7" t="s">
        <v>16</v>
      </c>
      <c r="C96" s="7" t="s">
        <v>69</v>
      </c>
      <c r="D96" s="7" t="s">
        <v>73</v>
      </c>
      <c r="E96" s="7" t="s">
        <v>31</v>
      </c>
      <c r="F96" s="8">
        <f>F97</f>
        <v>124.60000000000001</v>
      </c>
    </row>
    <row r="97" spans="1:6" ht="38.25">
      <c r="A97" s="12" t="s">
        <v>163</v>
      </c>
      <c r="B97" s="7" t="s">
        <v>16</v>
      </c>
      <c r="C97" s="7" t="s">
        <v>69</v>
      </c>
      <c r="D97" s="7" t="s">
        <v>73</v>
      </c>
      <c r="E97" s="7" t="s">
        <v>32</v>
      </c>
      <c r="F97" s="8">
        <f>196.4-71.8</f>
        <v>124.60000000000001</v>
      </c>
    </row>
    <row r="98" spans="1:6" ht="38.25">
      <c r="A98" s="11" t="s">
        <v>74</v>
      </c>
      <c r="B98" s="7" t="s">
        <v>16</v>
      </c>
      <c r="C98" s="7" t="s">
        <v>75</v>
      </c>
      <c r="D98" s="7"/>
      <c r="E98" s="7"/>
      <c r="F98" s="8">
        <f>F99</f>
        <v>3</v>
      </c>
    </row>
    <row r="99" spans="1:6" ht="25.5">
      <c r="A99" s="11" t="s">
        <v>148</v>
      </c>
      <c r="B99" s="7" t="s">
        <v>16</v>
      </c>
      <c r="C99" s="7" t="s">
        <v>75</v>
      </c>
      <c r="D99" s="7" t="s">
        <v>76</v>
      </c>
      <c r="E99" s="7"/>
      <c r="F99" s="8">
        <f>F100</f>
        <v>3</v>
      </c>
    </row>
    <row r="100" spans="1:6" ht="38.25">
      <c r="A100" s="12" t="s">
        <v>164</v>
      </c>
      <c r="B100" s="7" t="s">
        <v>16</v>
      </c>
      <c r="C100" s="7" t="s">
        <v>75</v>
      </c>
      <c r="D100" s="7" t="s">
        <v>76</v>
      </c>
      <c r="E100" s="7" t="s">
        <v>31</v>
      </c>
      <c r="F100" s="8">
        <f>F101</f>
        <v>3</v>
      </c>
    </row>
    <row r="101" spans="1:6" ht="38.25">
      <c r="A101" s="12" t="s">
        <v>163</v>
      </c>
      <c r="B101" s="7" t="s">
        <v>16</v>
      </c>
      <c r="C101" s="7" t="s">
        <v>75</v>
      </c>
      <c r="D101" s="7" t="s">
        <v>76</v>
      </c>
      <c r="E101" s="7" t="s">
        <v>32</v>
      </c>
      <c r="F101" s="8">
        <v>3</v>
      </c>
    </row>
    <row r="102" spans="1:6" ht="12.75">
      <c r="A102" s="12" t="s">
        <v>77</v>
      </c>
      <c r="B102" s="7" t="s">
        <v>16</v>
      </c>
      <c r="C102" s="7" t="s">
        <v>78</v>
      </c>
      <c r="D102" s="7"/>
      <c r="E102" s="7"/>
      <c r="F102" s="8">
        <f>F103+F139</f>
        <v>2079.176</v>
      </c>
    </row>
    <row r="103" spans="1:6" ht="12.75">
      <c r="A103" s="11" t="s">
        <v>79</v>
      </c>
      <c r="B103" s="7" t="s">
        <v>16</v>
      </c>
      <c r="C103" s="7" t="s">
        <v>80</v>
      </c>
      <c r="D103" s="7"/>
      <c r="E103" s="7"/>
      <c r="F103" s="8">
        <f>F107+F120+F116</f>
        <v>2079.176</v>
      </c>
    </row>
    <row r="104" spans="1:6" ht="51" hidden="1">
      <c r="A104" s="11" t="s">
        <v>153</v>
      </c>
      <c r="B104" s="7" t="s">
        <v>16</v>
      </c>
      <c r="C104" s="7" t="s">
        <v>80</v>
      </c>
      <c r="D104" s="22" t="s">
        <v>152</v>
      </c>
      <c r="E104" s="7"/>
      <c r="F104" s="8">
        <f>F105</f>
        <v>0</v>
      </c>
    </row>
    <row r="105" spans="1:6" ht="38.25" hidden="1">
      <c r="A105" s="12" t="s">
        <v>164</v>
      </c>
      <c r="B105" s="7" t="s">
        <v>16</v>
      </c>
      <c r="C105" s="7" t="s">
        <v>80</v>
      </c>
      <c r="D105" s="22" t="s">
        <v>152</v>
      </c>
      <c r="E105" s="7" t="s">
        <v>31</v>
      </c>
      <c r="F105" s="8">
        <f>F106</f>
        <v>0</v>
      </c>
    </row>
    <row r="106" spans="1:6" ht="38.25" hidden="1">
      <c r="A106" s="12" t="s">
        <v>163</v>
      </c>
      <c r="B106" s="7" t="s">
        <v>16</v>
      </c>
      <c r="C106" s="7" t="s">
        <v>80</v>
      </c>
      <c r="D106" s="22" t="s">
        <v>152</v>
      </c>
      <c r="E106" s="7" t="s">
        <v>32</v>
      </c>
      <c r="F106" s="8"/>
    </row>
    <row r="107" spans="1:6" ht="63.75">
      <c r="A107" s="11" t="s">
        <v>150</v>
      </c>
      <c r="B107" s="7" t="s">
        <v>16</v>
      </c>
      <c r="C107" s="7" t="s">
        <v>80</v>
      </c>
      <c r="D107" s="22" t="s">
        <v>144</v>
      </c>
      <c r="E107" s="7"/>
      <c r="F107" s="8">
        <f>F113</f>
        <v>1445.14</v>
      </c>
    </row>
    <row r="108" spans="1:6" ht="38.25" hidden="1">
      <c r="A108" s="12" t="s">
        <v>164</v>
      </c>
      <c r="B108" s="7" t="s">
        <v>16</v>
      </c>
      <c r="C108" s="7" t="s">
        <v>80</v>
      </c>
      <c r="D108" s="22" t="s">
        <v>149</v>
      </c>
      <c r="E108" s="7" t="s">
        <v>31</v>
      </c>
      <c r="F108" s="8">
        <f>F109</f>
        <v>0</v>
      </c>
    </row>
    <row r="109" spans="1:6" ht="38.25" hidden="1">
      <c r="A109" s="12" t="s">
        <v>163</v>
      </c>
      <c r="B109" s="7" t="s">
        <v>16</v>
      </c>
      <c r="C109" s="7" t="s">
        <v>80</v>
      </c>
      <c r="D109" s="22" t="s">
        <v>149</v>
      </c>
      <c r="E109" s="7" t="s">
        <v>32</v>
      </c>
      <c r="F109" s="8"/>
    </row>
    <row r="110" spans="1:6" ht="51" hidden="1">
      <c r="A110" s="11" t="s">
        <v>145</v>
      </c>
      <c r="B110" s="7" t="s">
        <v>16</v>
      </c>
      <c r="C110" s="7" t="s">
        <v>80</v>
      </c>
      <c r="D110" s="22" t="s">
        <v>144</v>
      </c>
      <c r="E110" s="7"/>
      <c r="F110" s="8">
        <f>F111</f>
        <v>0</v>
      </c>
    </row>
    <row r="111" spans="1:6" ht="38.25" hidden="1">
      <c r="A111" s="12" t="s">
        <v>164</v>
      </c>
      <c r="B111" s="7" t="s">
        <v>16</v>
      </c>
      <c r="C111" s="7" t="s">
        <v>80</v>
      </c>
      <c r="D111" s="22" t="s">
        <v>168</v>
      </c>
      <c r="E111" s="7" t="s">
        <v>31</v>
      </c>
      <c r="F111" s="8">
        <f>F112</f>
        <v>0</v>
      </c>
    </row>
    <row r="112" spans="1:6" ht="38.25" hidden="1">
      <c r="A112" s="12" t="s">
        <v>163</v>
      </c>
      <c r="B112" s="7" t="s">
        <v>16</v>
      </c>
      <c r="C112" s="7" t="s">
        <v>80</v>
      </c>
      <c r="D112" s="22" t="s">
        <v>144</v>
      </c>
      <c r="E112" s="7" t="s">
        <v>32</v>
      </c>
      <c r="F112" s="8"/>
    </row>
    <row r="113" spans="1:6" ht="63.75">
      <c r="A113" s="11" t="s">
        <v>143</v>
      </c>
      <c r="B113" s="7" t="s">
        <v>16</v>
      </c>
      <c r="C113" s="7" t="s">
        <v>80</v>
      </c>
      <c r="D113" s="22" t="s">
        <v>144</v>
      </c>
      <c r="E113" s="7"/>
      <c r="F113" s="8">
        <f>F114</f>
        <v>1445.14</v>
      </c>
    </row>
    <row r="114" spans="1:6" ht="38.25">
      <c r="A114" s="12" t="s">
        <v>164</v>
      </c>
      <c r="B114" s="7" t="s">
        <v>16</v>
      </c>
      <c r="C114" s="7" t="s">
        <v>80</v>
      </c>
      <c r="D114" s="22" t="s">
        <v>144</v>
      </c>
      <c r="E114" s="7" t="s">
        <v>31</v>
      </c>
      <c r="F114" s="8">
        <f>F115</f>
        <v>1445.14</v>
      </c>
    </row>
    <row r="115" spans="1:6" ht="38.25">
      <c r="A115" s="12" t="s">
        <v>163</v>
      </c>
      <c r="B115" s="7" t="s">
        <v>16</v>
      </c>
      <c r="C115" s="7" t="s">
        <v>80</v>
      </c>
      <c r="D115" s="22" t="s">
        <v>144</v>
      </c>
      <c r="E115" s="7" t="s">
        <v>32</v>
      </c>
      <c r="F115" s="8">
        <f>17.14+1428</f>
        <v>1445.14</v>
      </c>
    </row>
    <row r="116" spans="1:6" ht="21.75" customHeight="1">
      <c r="A116" s="12" t="s">
        <v>196</v>
      </c>
      <c r="B116" s="7" t="s">
        <v>16</v>
      </c>
      <c r="C116" s="7" t="s">
        <v>80</v>
      </c>
      <c r="D116" s="22" t="s">
        <v>152</v>
      </c>
      <c r="E116" s="7"/>
      <c r="F116" s="8">
        <f>F117</f>
        <v>362.296</v>
      </c>
    </row>
    <row r="117" spans="1:6" ht="39.75" customHeight="1">
      <c r="A117" s="12" t="s">
        <v>195</v>
      </c>
      <c r="B117" s="7" t="s">
        <v>16</v>
      </c>
      <c r="C117" s="7" t="s">
        <v>80</v>
      </c>
      <c r="D117" s="22" t="s">
        <v>152</v>
      </c>
      <c r="E117" s="7"/>
      <c r="F117" s="8">
        <f>F118</f>
        <v>362.296</v>
      </c>
    </row>
    <row r="118" spans="1:6" ht="52.5" customHeight="1">
      <c r="A118" s="12" t="s">
        <v>150</v>
      </c>
      <c r="B118" s="7" t="s">
        <v>16</v>
      </c>
      <c r="C118" s="7" t="s">
        <v>80</v>
      </c>
      <c r="D118" s="22" t="s">
        <v>152</v>
      </c>
      <c r="E118" s="7" t="s">
        <v>31</v>
      </c>
      <c r="F118" s="8">
        <f>F119</f>
        <v>362.296</v>
      </c>
    </row>
    <row r="119" spans="1:6" ht="12.75">
      <c r="A119" s="12" t="s">
        <v>194</v>
      </c>
      <c r="B119" s="7" t="s">
        <v>16</v>
      </c>
      <c r="C119" s="7" t="s">
        <v>80</v>
      </c>
      <c r="D119" s="22" t="s">
        <v>152</v>
      </c>
      <c r="E119" s="7" t="s">
        <v>192</v>
      </c>
      <c r="F119" s="8">
        <f>358+4.296</f>
        <v>362.296</v>
      </c>
    </row>
    <row r="120" spans="1:6" ht="38.25">
      <c r="A120" s="11" t="s">
        <v>151</v>
      </c>
      <c r="B120" s="7" t="s">
        <v>16</v>
      </c>
      <c r="C120" s="7" t="s">
        <v>80</v>
      </c>
      <c r="D120" s="7" t="s">
        <v>81</v>
      </c>
      <c r="E120" s="7"/>
      <c r="F120" s="8">
        <f>F121</f>
        <v>271.73999999999995</v>
      </c>
    </row>
    <row r="121" spans="1:6" ht="38.25">
      <c r="A121" s="12" t="s">
        <v>164</v>
      </c>
      <c r="B121" s="7" t="s">
        <v>16</v>
      </c>
      <c r="C121" s="7" t="s">
        <v>80</v>
      </c>
      <c r="D121" s="7" t="s">
        <v>81</v>
      </c>
      <c r="E121" s="7" t="s">
        <v>31</v>
      </c>
      <c r="F121" s="8">
        <f>F122</f>
        <v>271.73999999999995</v>
      </c>
    </row>
    <row r="122" spans="1:6" ht="38.25">
      <c r="A122" s="12" t="s">
        <v>163</v>
      </c>
      <c r="B122" s="7" t="s">
        <v>16</v>
      </c>
      <c r="C122" s="7" t="s">
        <v>80</v>
      </c>
      <c r="D122" s="7" t="s">
        <v>81</v>
      </c>
      <c r="E122" s="7" t="s">
        <v>32</v>
      </c>
      <c r="F122" s="8">
        <f>263.9+7.84</f>
        <v>271.73999999999995</v>
      </c>
    </row>
    <row r="123" spans="1:6" ht="39" customHeight="1" hidden="1">
      <c r="A123" s="11" t="s">
        <v>173</v>
      </c>
      <c r="B123" s="7" t="s">
        <v>16</v>
      </c>
      <c r="C123" s="7" t="s">
        <v>80</v>
      </c>
      <c r="D123" s="23" t="s">
        <v>172</v>
      </c>
      <c r="E123" s="7"/>
      <c r="F123" s="8">
        <f>F124</f>
        <v>0</v>
      </c>
    </row>
    <row r="124" spans="1:6" ht="38.25" hidden="1">
      <c r="A124" s="12" t="s">
        <v>164</v>
      </c>
      <c r="B124" s="7" t="s">
        <v>16</v>
      </c>
      <c r="C124" s="7" t="s">
        <v>80</v>
      </c>
      <c r="D124" s="23" t="s">
        <v>172</v>
      </c>
      <c r="E124" s="7" t="s">
        <v>31</v>
      </c>
      <c r="F124" s="8">
        <f>F125</f>
        <v>0</v>
      </c>
    </row>
    <row r="125" spans="1:6" ht="38.25" hidden="1">
      <c r="A125" s="12" t="s">
        <v>163</v>
      </c>
      <c r="B125" s="7" t="s">
        <v>16</v>
      </c>
      <c r="C125" s="7" t="s">
        <v>80</v>
      </c>
      <c r="D125" s="23" t="s">
        <v>172</v>
      </c>
      <c r="E125" s="7" t="s">
        <v>32</v>
      </c>
      <c r="F125" s="8">
        <v>0</v>
      </c>
    </row>
    <row r="126" spans="1:6" ht="25.5" hidden="1">
      <c r="A126" s="12" t="s">
        <v>82</v>
      </c>
      <c r="B126" s="7" t="s">
        <v>16</v>
      </c>
      <c r="C126" s="7" t="s">
        <v>83</v>
      </c>
      <c r="D126" s="7"/>
      <c r="E126" s="7"/>
      <c r="F126" s="8">
        <f>F133</f>
        <v>0</v>
      </c>
    </row>
    <row r="127" spans="1:6" ht="25.5" hidden="1">
      <c r="A127" s="12" t="s">
        <v>84</v>
      </c>
      <c r="B127" s="7" t="s">
        <v>16</v>
      </c>
      <c r="C127" s="7" t="s">
        <v>83</v>
      </c>
      <c r="D127" s="7" t="s">
        <v>85</v>
      </c>
      <c r="E127" s="7"/>
      <c r="F127" s="8">
        <v>0</v>
      </c>
    </row>
    <row r="128" spans="1:6" ht="12.75" hidden="1">
      <c r="A128" s="12" t="s">
        <v>55</v>
      </c>
      <c r="B128" s="7" t="s">
        <v>16</v>
      </c>
      <c r="C128" s="7" t="s">
        <v>83</v>
      </c>
      <c r="D128" s="7" t="s">
        <v>85</v>
      </c>
      <c r="E128" s="7" t="s">
        <v>56</v>
      </c>
      <c r="F128" s="8">
        <v>0</v>
      </c>
    </row>
    <row r="129" spans="1:6" ht="12.75" hidden="1">
      <c r="A129" s="12" t="s">
        <v>55</v>
      </c>
      <c r="B129" s="7" t="s">
        <v>16</v>
      </c>
      <c r="C129" s="7" t="s">
        <v>83</v>
      </c>
      <c r="D129" s="7" t="s">
        <v>85</v>
      </c>
      <c r="E129" s="7" t="s">
        <v>57</v>
      </c>
      <c r="F129" s="8">
        <v>0</v>
      </c>
    </row>
    <row r="130" spans="1:6" ht="38.25" hidden="1">
      <c r="A130" s="12" t="s">
        <v>86</v>
      </c>
      <c r="B130" s="7" t="s">
        <v>16</v>
      </c>
      <c r="C130" s="7" t="s">
        <v>83</v>
      </c>
      <c r="D130" s="7" t="s">
        <v>87</v>
      </c>
      <c r="E130" s="7"/>
      <c r="F130" s="8">
        <v>0</v>
      </c>
    </row>
    <row r="131" spans="1:6" ht="12.75" hidden="1">
      <c r="A131" s="12" t="s">
        <v>55</v>
      </c>
      <c r="B131" s="7" t="s">
        <v>16</v>
      </c>
      <c r="C131" s="7" t="s">
        <v>83</v>
      </c>
      <c r="D131" s="7" t="s">
        <v>87</v>
      </c>
      <c r="E131" s="7" t="s">
        <v>56</v>
      </c>
      <c r="F131" s="8">
        <v>0</v>
      </c>
    </row>
    <row r="132" spans="1:6" ht="12.75" hidden="1">
      <c r="A132" s="12" t="s">
        <v>55</v>
      </c>
      <c r="B132" s="7" t="s">
        <v>16</v>
      </c>
      <c r="C132" s="7" t="s">
        <v>83</v>
      </c>
      <c r="D132" s="7" t="s">
        <v>87</v>
      </c>
      <c r="E132" s="7" t="s">
        <v>57</v>
      </c>
      <c r="F132" s="8">
        <v>0</v>
      </c>
    </row>
    <row r="133" spans="1:6" ht="25.5" hidden="1">
      <c r="A133" s="12" t="s">
        <v>88</v>
      </c>
      <c r="B133" s="7" t="s">
        <v>16</v>
      </c>
      <c r="C133" s="7" t="s">
        <v>83</v>
      </c>
      <c r="D133" s="7" t="s">
        <v>89</v>
      </c>
      <c r="E133" s="7"/>
      <c r="F133" s="8">
        <f>F134</f>
        <v>0</v>
      </c>
    </row>
    <row r="134" spans="1:6" ht="25.5" hidden="1">
      <c r="A134" s="12" t="s">
        <v>88</v>
      </c>
      <c r="B134" s="7" t="s">
        <v>16</v>
      </c>
      <c r="C134" s="7" t="s">
        <v>83</v>
      </c>
      <c r="D134" s="7" t="s">
        <v>89</v>
      </c>
      <c r="E134" s="7" t="s">
        <v>31</v>
      </c>
      <c r="F134" s="8">
        <f>F135</f>
        <v>0</v>
      </c>
    </row>
    <row r="135" spans="1:6" ht="25.5" hidden="1">
      <c r="A135" s="12" t="s">
        <v>88</v>
      </c>
      <c r="B135" s="7" t="s">
        <v>16</v>
      </c>
      <c r="C135" s="7" t="s">
        <v>83</v>
      </c>
      <c r="D135" s="7" t="s">
        <v>89</v>
      </c>
      <c r="E135" s="7" t="s">
        <v>32</v>
      </c>
      <c r="F135" s="8"/>
    </row>
    <row r="136" spans="1:6" ht="25.5" hidden="1">
      <c r="A136" s="12" t="s">
        <v>88</v>
      </c>
      <c r="B136" s="7" t="s">
        <v>16</v>
      </c>
      <c r="C136" s="7" t="s">
        <v>83</v>
      </c>
      <c r="D136" s="7" t="s">
        <v>85</v>
      </c>
      <c r="E136" s="7" t="s">
        <v>57</v>
      </c>
      <c r="F136" s="8">
        <v>0</v>
      </c>
    </row>
    <row r="137" spans="1:6" ht="12.75" hidden="1">
      <c r="A137" s="28" t="s">
        <v>33</v>
      </c>
      <c r="B137" s="9" t="s">
        <v>16</v>
      </c>
      <c r="C137" s="9" t="s">
        <v>83</v>
      </c>
      <c r="D137" s="9" t="s">
        <v>89</v>
      </c>
      <c r="E137" s="9" t="s">
        <v>34</v>
      </c>
      <c r="F137" s="10">
        <v>0</v>
      </c>
    </row>
    <row r="138" spans="1:6" ht="12.75" hidden="1">
      <c r="A138" s="28" t="s">
        <v>53</v>
      </c>
      <c r="B138" s="9" t="s">
        <v>16</v>
      </c>
      <c r="C138" s="9" t="s">
        <v>83</v>
      </c>
      <c r="D138" s="9" t="s">
        <v>89</v>
      </c>
      <c r="E138" s="9" t="s">
        <v>54</v>
      </c>
      <c r="F138" s="10">
        <v>0</v>
      </c>
    </row>
    <row r="139" spans="1:6" ht="25.5" hidden="1">
      <c r="A139" s="12" t="s">
        <v>82</v>
      </c>
      <c r="B139" s="7" t="s">
        <v>16</v>
      </c>
      <c r="C139" s="7" t="s">
        <v>83</v>
      </c>
      <c r="D139" s="7"/>
      <c r="E139" s="7"/>
      <c r="F139" s="8">
        <f>F140</f>
        <v>0</v>
      </c>
    </row>
    <row r="140" spans="1:6" ht="25.5" hidden="1">
      <c r="A140" s="12" t="s">
        <v>88</v>
      </c>
      <c r="B140" s="7" t="s">
        <v>16</v>
      </c>
      <c r="C140" s="7" t="s">
        <v>83</v>
      </c>
      <c r="D140" s="7" t="s">
        <v>175</v>
      </c>
      <c r="E140" s="7"/>
      <c r="F140" s="8">
        <f>F141</f>
        <v>0</v>
      </c>
    </row>
    <row r="141" spans="1:6" ht="12.75" hidden="1">
      <c r="A141" s="12" t="s">
        <v>33</v>
      </c>
      <c r="B141" s="7" t="s">
        <v>16</v>
      </c>
      <c r="C141" s="7" t="s">
        <v>83</v>
      </c>
      <c r="D141" s="7" t="s">
        <v>175</v>
      </c>
      <c r="E141" s="7" t="s">
        <v>31</v>
      </c>
      <c r="F141" s="8">
        <f>F142</f>
        <v>0</v>
      </c>
    </row>
    <row r="142" spans="1:6" ht="38.25" hidden="1">
      <c r="A142" s="12" t="s">
        <v>164</v>
      </c>
      <c r="B142" s="7" t="s">
        <v>16</v>
      </c>
      <c r="C142" s="7" t="s">
        <v>83</v>
      </c>
      <c r="D142" s="7" t="s">
        <v>175</v>
      </c>
      <c r="E142" s="7" t="s">
        <v>32</v>
      </c>
      <c r="F142" s="8">
        <v>0</v>
      </c>
    </row>
    <row r="143" spans="1:6" ht="25.5">
      <c r="A143" s="12" t="s">
        <v>90</v>
      </c>
      <c r="B143" s="7" t="s">
        <v>16</v>
      </c>
      <c r="C143" s="7" t="s">
        <v>91</v>
      </c>
      <c r="D143" s="7"/>
      <c r="E143" s="7"/>
      <c r="F143" s="8">
        <f>F148</f>
        <v>296.59999999999997</v>
      </c>
    </row>
    <row r="144" spans="1:6" ht="12.75" hidden="1">
      <c r="A144" s="12" t="s">
        <v>92</v>
      </c>
      <c r="B144" s="7" t="s">
        <v>16</v>
      </c>
      <c r="C144" s="7" t="s">
        <v>93</v>
      </c>
      <c r="D144" s="7"/>
      <c r="E144" s="7"/>
      <c r="F144" s="8">
        <v>0</v>
      </c>
    </row>
    <row r="145" spans="1:6" ht="38.25" hidden="1">
      <c r="A145" s="12" t="s">
        <v>94</v>
      </c>
      <c r="B145" s="7" t="s">
        <v>16</v>
      </c>
      <c r="C145" s="7" t="s">
        <v>93</v>
      </c>
      <c r="D145" s="7" t="s">
        <v>95</v>
      </c>
      <c r="E145" s="7"/>
      <c r="F145" s="8">
        <v>0</v>
      </c>
    </row>
    <row r="146" spans="1:6" ht="38.25" hidden="1">
      <c r="A146" s="12" t="s">
        <v>30</v>
      </c>
      <c r="B146" s="7" t="s">
        <v>16</v>
      </c>
      <c r="C146" s="7" t="s">
        <v>93</v>
      </c>
      <c r="D146" s="7" t="s">
        <v>95</v>
      </c>
      <c r="E146" s="7" t="s">
        <v>31</v>
      </c>
      <c r="F146" s="8">
        <v>0</v>
      </c>
    </row>
    <row r="147" spans="1:6" ht="38.25" hidden="1">
      <c r="A147" s="12" t="s">
        <v>30</v>
      </c>
      <c r="B147" s="7" t="s">
        <v>16</v>
      </c>
      <c r="C147" s="7" t="s">
        <v>93</v>
      </c>
      <c r="D147" s="7" t="s">
        <v>95</v>
      </c>
      <c r="E147" s="7" t="s">
        <v>32</v>
      </c>
      <c r="F147" s="8">
        <v>0</v>
      </c>
    </row>
    <row r="148" spans="1:6" ht="12.75">
      <c r="A148" s="12" t="s">
        <v>96</v>
      </c>
      <c r="B148" s="7" t="s">
        <v>16</v>
      </c>
      <c r="C148" s="7" t="s">
        <v>97</v>
      </c>
      <c r="D148" s="7"/>
      <c r="E148" s="7"/>
      <c r="F148" s="8">
        <f>F149+F155+F164</f>
        <v>296.59999999999997</v>
      </c>
    </row>
    <row r="149" spans="1:6" ht="12.75">
      <c r="A149" s="12" t="s">
        <v>178</v>
      </c>
      <c r="B149" s="7" t="s">
        <v>16</v>
      </c>
      <c r="C149" s="7" t="s">
        <v>97</v>
      </c>
      <c r="D149" s="7" t="s">
        <v>177</v>
      </c>
      <c r="E149" s="7"/>
      <c r="F149" s="8">
        <f>F150</f>
        <v>263.4</v>
      </c>
    </row>
    <row r="150" spans="1:6" ht="38.25">
      <c r="A150" s="12" t="s">
        <v>164</v>
      </c>
      <c r="B150" s="7" t="s">
        <v>16</v>
      </c>
      <c r="C150" s="7" t="s">
        <v>97</v>
      </c>
      <c r="D150" s="7" t="s">
        <v>177</v>
      </c>
      <c r="E150" s="7" t="s">
        <v>31</v>
      </c>
      <c r="F150" s="8">
        <f>F151</f>
        <v>263.4</v>
      </c>
    </row>
    <row r="151" spans="1:6" ht="38.25">
      <c r="A151" s="12" t="s">
        <v>163</v>
      </c>
      <c r="B151" s="7" t="s">
        <v>16</v>
      </c>
      <c r="C151" s="7" t="s">
        <v>97</v>
      </c>
      <c r="D151" s="7" t="s">
        <v>177</v>
      </c>
      <c r="E151" s="7" t="s">
        <v>32</v>
      </c>
      <c r="F151" s="8">
        <f>263.4</f>
        <v>263.4</v>
      </c>
    </row>
    <row r="152" spans="1:6" ht="12.75" hidden="1">
      <c r="A152" s="12" t="s">
        <v>98</v>
      </c>
      <c r="B152" s="7" t="s">
        <v>16</v>
      </c>
      <c r="C152" s="7" t="s">
        <v>97</v>
      </c>
      <c r="D152" s="7" t="s">
        <v>99</v>
      </c>
      <c r="E152" s="7"/>
      <c r="F152" s="8">
        <f>F153</f>
        <v>0</v>
      </c>
    </row>
    <row r="153" spans="1:6" ht="38.25" hidden="1">
      <c r="A153" s="12" t="s">
        <v>164</v>
      </c>
      <c r="B153" s="7" t="s">
        <v>16</v>
      </c>
      <c r="C153" s="7" t="s">
        <v>97</v>
      </c>
      <c r="D153" s="7" t="s">
        <v>99</v>
      </c>
      <c r="E153" s="7" t="s">
        <v>31</v>
      </c>
      <c r="F153" s="8">
        <f>F154</f>
        <v>0</v>
      </c>
    </row>
    <row r="154" spans="1:6" ht="38.25" hidden="1">
      <c r="A154" s="12" t="s">
        <v>163</v>
      </c>
      <c r="B154" s="7" t="s">
        <v>16</v>
      </c>
      <c r="C154" s="7" t="s">
        <v>97</v>
      </c>
      <c r="D154" s="7" t="s">
        <v>99</v>
      </c>
      <c r="E154" s="7" t="s">
        <v>32</v>
      </c>
      <c r="F154" s="8">
        <v>0</v>
      </c>
    </row>
    <row r="155" spans="1:6" ht="25.5">
      <c r="A155" s="11" t="s">
        <v>102</v>
      </c>
      <c r="B155" s="7" t="s">
        <v>16</v>
      </c>
      <c r="C155" s="7" t="s">
        <v>97</v>
      </c>
      <c r="D155" s="7" t="s">
        <v>103</v>
      </c>
      <c r="E155" s="7"/>
      <c r="F155" s="8">
        <f>F156</f>
        <v>33.2</v>
      </c>
    </row>
    <row r="156" spans="1:6" ht="38.25">
      <c r="A156" s="12" t="s">
        <v>164</v>
      </c>
      <c r="B156" s="7" t="s">
        <v>16</v>
      </c>
      <c r="C156" s="7" t="s">
        <v>97</v>
      </c>
      <c r="D156" s="7" t="s">
        <v>103</v>
      </c>
      <c r="E156" s="7" t="s">
        <v>31</v>
      </c>
      <c r="F156" s="8">
        <f>F157</f>
        <v>33.2</v>
      </c>
    </row>
    <row r="157" spans="1:6" ht="38.25">
      <c r="A157" s="12" t="s">
        <v>163</v>
      </c>
      <c r="B157" s="7" t="s">
        <v>16</v>
      </c>
      <c r="C157" s="7" t="s">
        <v>97</v>
      </c>
      <c r="D157" s="7" t="s">
        <v>103</v>
      </c>
      <c r="E157" s="7" t="s">
        <v>32</v>
      </c>
      <c r="F157" s="8">
        <f>13.2+10+10</f>
        <v>33.2</v>
      </c>
    </row>
    <row r="158" spans="1:6" ht="25.5" hidden="1">
      <c r="A158" s="12" t="s">
        <v>100</v>
      </c>
      <c r="B158" s="7" t="s">
        <v>16</v>
      </c>
      <c r="C158" s="7" t="s">
        <v>97</v>
      </c>
      <c r="D158" s="7" t="s">
        <v>101</v>
      </c>
      <c r="E158" s="7"/>
      <c r="F158" s="8">
        <v>0</v>
      </c>
    </row>
    <row r="159" spans="1:6" ht="38.25" hidden="1">
      <c r="A159" s="12" t="s">
        <v>30</v>
      </c>
      <c r="B159" s="7" t="s">
        <v>16</v>
      </c>
      <c r="C159" s="7" t="s">
        <v>97</v>
      </c>
      <c r="D159" s="7" t="s">
        <v>101</v>
      </c>
      <c r="E159" s="7" t="s">
        <v>31</v>
      </c>
      <c r="F159" s="8">
        <v>0</v>
      </c>
    </row>
    <row r="160" spans="1:6" ht="38.25" hidden="1">
      <c r="A160" s="12" t="s">
        <v>30</v>
      </c>
      <c r="B160" s="7" t="s">
        <v>16</v>
      </c>
      <c r="C160" s="7" t="s">
        <v>97</v>
      </c>
      <c r="D160" s="7" t="s">
        <v>101</v>
      </c>
      <c r="E160" s="7" t="s">
        <v>32</v>
      </c>
      <c r="F160" s="8">
        <v>0</v>
      </c>
    </row>
    <row r="161" spans="1:6" ht="25.5" hidden="1">
      <c r="A161" s="12" t="s">
        <v>102</v>
      </c>
      <c r="B161" s="7" t="s">
        <v>16</v>
      </c>
      <c r="C161" s="7" t="s">
        <v>97</v>
      </c>
      <c r="D161" s="7" t="s">
        <v>103</v>
      </c>
      <c r="E161" s="7"/>
      <c r="F161" s="8">
        <v>0</v>
      </c>
    </row>
    <row r="162" spans="1:6" ht="38.25" hidden="1">
      <c r="A162" s="12" t="s">
        <v>30</v>
      </c>
      <c r="B162" s="7" t="s">
        <v>16</v>
      </c>
      <c r="C162" s="7" t="s">
        <v>97</v>
      </c>
      <c r="D162" s="7" t="s">
        <v>103</v>
      </c>
      <c r="E162" s="7" t="s">
        <v>31</v>
      </c>
      <c r="F162" s="8">
        <v>0</v>
      </c>
    </row>
    <row r="163" spans="1:6" ht="38.25" hidden="1">
      <c r="A163" s="12" t="s">
        <v>30</v>
      </c>
      <c r="B163" s="7" t="s">
        <v>16</v>
      </c>
      <c r="C163" s="7" t="s">
        <v>97</v>
      </c>
      <c r="D163" s="7" t="s">
        <v>103</v>
      </c>
      <c r="E163" s="7" t="s">
        <v>32</v>
      </c>
      <c r="F163" s="8">
        <v>0</v>
      </c>
    </row>
    <row r="164" spans="1:6" ht="25.5" hidden="1">
      <c r="A164" s="11" t="s">
        <v>154</v>
      </c>
      <c r="B164" s="7" t="s">
        <v>16</v>
      </c>
      <c r="C164" s="7" t="s">
        <v>97</v>
      </c>
      <c r="D164" s="7" t="s">
        <v>176</v>
      </c>
      <c r="E164" s="7"/>
      <c r="F164" s="8">
        <f>F165</f>
        <v>0</v>
      </c>
    </row>
    <row r="165" spans="1:6" ht="38.25" hidden="1">
      <c r="A165" s="12" t="s">
        <v>164</v>
      </c>
      <c r="B165" s="7" t="s">
        <v>16</v>
      </c>
      <c r="C165" s="7" t="s">
        <v>97</v>
      </c>
      <c r="D165" s="7" t="s">
        <v>176</v>
      </c>
      <c r="E165" s="7" t="s">
        <v>31</v>
      </c>
      <c r="F165" s="8">
        <f>F166</f>
        <v>0</v>
      </c>
    </row>
    <row r="166" spans="1:6" ht="38.25" hidden="1">
      <c r="A166" s="12" t="s">
        <v>163</v>
      </c>
      <c r="B166" s="7" t="s">
        <v>16</v>
      </c>
      <c r="C166" s="7" t="s">
        <v>97</v>
      </c>
      <c r="D166" s="7" t="s">
        <v>176</v>
      </c>
      <c r="E166" s="7" t="s">
        <v>32</v>
      </c>
      <c r="F166" s="8"/>
    </row>
    <row r="167" spans="1:6" ht="12.75">
      <c r="A167" s="12" t="s">
        <v>104</v>
      </c>
      <c r="B167" s="7" t="s">
        <v>16</v>
      </c>
      <c r="C167" s="7" t="s">
        <v>105</v>
      </c>
      <c r="D167" s="7"/>
      <c r="E167" s="7"/>
      <c r="F167" s="8">
        <f>F168</f>
        <v>1622.7</v>
      </c>
    </row>
    <row r="168" spans="1:6" ht="12.75">
      <c r="A168" s="12" t="s">
        <v>106</v>
      </c>
      <c r="B168" s="7" t="s">
        <v>16</v>
      </c>
      <c r="C168" s="7" t="s">
        <v>107</v>
      </c>
      <c r="D168" s="7"/>
      <c r="E168" s="7"/>
      <c r="F168" s="8">
        <f>F172+F177+F169</f>
        <v>1622.7</v>
      </c>
    </row>
    <row r="169" spans="1:6" ht="25.5" hidden="1">
      <c r="A169" s="29" t="s">
        <v>111</v>
      </c>
      <c r="B169" s="7" t="s">
        <v>16</v>
      </c>
      <c r="C169" s="7" t="s">
        <v>107</v>
      </c>
      <c r="D169" s="22" t="s">
        <v>112</v>
      </c>
      <c r="E169" s="7"/>
      <c r="F169" s="8"/>
    </row>
    <row r="170" spans="1:6" ht="38.25" hidden="1">
      <c r="A170" s="12" t="s">
        <v>164</v>
      </c>
      <c r="B170" s="7" t="s">
        <v>16</v>
      </c>
      <c r="C170" s="7" t="s">
        <v>107</v>
      </c>
      <c r="D170" s="22" t="s">
        <v>112</v>
      </c>
      <c r="E170" s="7" t="s">
        <v>31</v>
      </c>
      <c r="F170" s="8"/>
    </row>
    <row r="171" spans="1:6" ht="38.25" hidden="1">
      <c r="A171" s="12" t="s">
        <v>163</v>
      </c>
      <c r="B171" s="7" t="s">
        <v>16</v>
      </c>
      <c r="C171" s="7" t="s">
        <v>107</v>
      </c>
      <c r="D171" s="22" t="s">
        <v>112</v>
      </c>
      <c r="E171" s="7" t="s">
        <v>32</v>
      </c>
      <c r="F171" s="8"/>
    </row>
    <row r="172" spans="1:6" ht="51">
      <c r="A172" s="11" t="s">
        <v>162</v>
      </c>
      <c r="B172" s="7" t="s">
        <v>16</v>
      </c>
      <c r="C172" s="7" t="s">
        <v>107</v>
      </c>
      <c r="D172" s="22" t="s">
        <v>161</v>
      </c>
      <c r="E172" s="7"/>
      <c r="F172" s="8">
        <f>F173</f>
        <v>1622.7</v>
      </c>
    </row>
    <row r="173" spans="1:6" ht="12.75">
      <c r="A173" s="12" t="s">
        <v>166</v>
      </c>
      <c r="B173" s="7" t="s">
        <v>16</v>
      </c>
      <c r="C173" s="7" t="s">
        <v>107</v>
      </c>
      <c r="D173" s="22" t="s">
        <v>161</v>
      </c>
      <c r="E173" s="7" t="s">
        <v>56</v>
      </c>
      <c r="F173" s="8">
        <f>F174+F175</f>
        <v>1622.7</v>
      </c>
    </row>
    <row r="174" spans="1:6" ht="12.75">
      <c r="A174" s="12" t="s">
        <v>55</v>
      </c>
      <c r="B174" s="7" t="s">
        <v>16</v>
      </c>
      <c r="C174" s="7" t="s">
        <v>107</v>
      </c>
      <c r="D174" s="22" t="s">
        <v>161</v>
      </c>
      <c r="E174" s="7" t="s">
        <v>57</v>
      </c>
      <c r="F174" s="8">
        <v>1622.7</v>
      </c>
    </row>
    <row r="175" spans="1:6" ht="76.5" hidden="1">
      <c r="A175" s="12" t="s">
        <v>108</v>
      </c>
      <c r="B175" s="7" t="s">
        <v>16</v>
      </c>
      <c r="C175" s="7" t="s">
        <v>107</v>
      </c>
      <c r="D175" s="7" t="s">
        <v>109</v>
      </c>
      <c r="E175" s="7"/>
      <c r="F175" s="8"/>
    </row>
    <row r="176" spans="1:6" ht="76.5" hidden="1">
      <c r="A176" s="12" t="s">
        <v>108</v>
      </c>
      <c r="B176" s="7" t="s">
        <v>16</v>
      </c>
      <c r="C176" s="7" t="s">
        <v>107</v>
      </c>
      <c r="D176" s="7" t="s">
        <v>109</v>
      </c>
      <c r="E176" s="7" t="s">
        <v>110</v>
      </c>
      <c r="F176" s="8"/>
    </row>
    <row r="177" spans="1:6" ht="25.5" hidden="1">
      <c r="A177" s="12" t="s">
        <v>111</v>
      </c>
      <c r="B177" s="7" t="s">
        <v>16</v>
      </c>
      <c r="C177" s="7" t="s">
        <v>107</v>
      </c>
      <c r="D177" s="7" t="s">
        <v>112</v>
      </c>
      <c r="E177" s="7"/>
      <c r="F177" s="8">
        <v>0</v>
      </c>
    </row>
    <row r="178" spans="1:6" ht="38.25" hidden="1">
      <c r="A178" s="12" t="s">
        <v>30</v>
      </c>
      <c r="B178" s="7" t="s">
        <v>16</v>
      </c>
      <c r="C178" s="7" t="s">
        <v>107</v>
      </c>
      <c r="D178" s="7" t="s">
        <v>112</v>
      </c>
      <c r="E178" s="7" t="s">
        <v>31</v>
      </c>
      <c r="F178" s="8">
        <v>0</v>
      </c>
    </row>
    <row r="179" spans="1:6" ht="38.25" hidden="1">
      <c r="A179" s="12" t="s">
        <v>30</v>
      </c>
      <c r="B179" s="7" t="s">
        <v>16</v>
      </c>
      <c r="C179" s="7" t="s">
        <v>107</v>
      </c>
      <c r="D179" s="7" t="s">
        <v>112</v>
      </c>
      <c r="E179" s="7" t="s">
        <v>32</v>
      </c>
      <c r="F179" s="8">
        <v>0</v>
      </c>
    </row>
    <row r="180" spans="1:6" ht="12.75">
      <c r="A180" s="12" t="s">
        <v>113</v>
      </c>
      <c r="B180" s="7" t="s">
        <v>16</v>
      </c>
      <c r="C180" s="7" t="s">
        <v>114</v>
      </c>
      <c r="D180" s="7"/>
      <c r="E180" s="7"/>
      <c r="F180" s="8">
        <f>F182+F185</f>
        <v>22.046</v>
      </c>
    </row>
    <row r="181" spans="1:6" ht="25.5">
      <c r="A181" s="12" t="s">
        <v>115</v>
      </c>
      <c r="B181" s="7" t="s">
        <v>16</v>
      </c>
      <c r="C181" s="7" t="s">
        <v>116</v>
      </c>
      <c r="D181" s="7"/>
      <c r="E181" s="7"/>
      <c r="F181" s="8">
        <f>F182</f>
        <v>22.046</v>
      </c>
    </row>
    <row r="182" spans="1:6" ht="51">
      <c r="A182" s="11" t="s">
        <v>117</v>
      </c>
      <c r="B182" s="7" t="s">
        <v>16</v>
      </c>
      <c r="C182" s="7" t="s">
        <v>116</v>
      </c>
      <c r="D182" s="22" t="s">
        <v>155</v>
      </c>
      <c r="E182" s="7"/>
      <c r="F182" s="8">
        <f>F183</f>
        <v>22.046</v>
      </c>
    </row>
    <row r="183" spans="1:6" ht="38.25">
      <c r="A183" s="12" t="s">
        <v>164</v>
      </c>
      <c r="B183" s="7" t="s">
        <v>16</v>
      </c>
      <c r="C183" s="7" t="s">
        <v>116</v>
      </c>
      <c r="D183" s="22" t="s">
        <v>155</v>
      </c>
      <c r="E183" s="7" t="s">
        <v>31</v>
      </c>
      <c r="F183" s="8">
        <f>F184</f>
        <v>22.046</v>
      </c>
    </row>
    <row r="184" spans="1:6" ht="38.25">
      <c r="A184" s="12" t="s">
        <v>163</v>
      </c>
      <c r="B184" s="7" t="s">
        <v>16</v>
      </c>
      <c r="C184" s="7" t="s">
        <v>116</v>
      </c>
      <c r="D184" s="22" t="s">
        <v>155</v>
      </c>
      <c r="E184" s="7" t="s">
        <v>32</v>
      </c>
      <c r="F184" s="8">
        <f>19.686+2.36</f>
        <v>22.046</v>
      </c>
    </row>
    <row r="185" spans="1:6" ht="38.25" hidden="1">
      <c r="A185" s="11" t="s">
        <v>118</v>
      </c>
      <c r="B185" s="7" t="s">
        <v>16</v>
      </c>
      <c r="C185" s="7" t="s">
        <v>116</v>
      </c>
      <c r="D185" s="22" t="s">
        <v>155</v>
      </c>
      <c r="E185" s="7"/>
      <c r="F185" s="8">
        <f>F186</f>
        <v>0</v>
      </c>
    </row>
    <row r="186" spans="1:6" ht="38.25" hidden="1">
      <c r="A186" s="12" t="s">
        <v>164</v>
      </c>
      <c r="B186" s="7" t="s">
        <v>16</v>
      </c>
      <c r="C186" s="7" t="s">
        <v>116</v>
      </c>
      <c r="D186" s="22" t="s">
        <v>155</v>
      </c>
      <c r="E186" s="7" t="s">
        <v>31</v>
      </c>
      <c r="F186" s="8">
        <f>F187</f>
        <v>0</v>
      </c>
    </row>
    <row r="187" spans="1:6" ht="38.25" hidden="1">
      <c r="A187" s="12" t="s">
        <v>163</v>
      </c>
      <c r="B187" s="7" t="s">
        <v>16</v>
      </c>
      <c r="C187" s="7" t="s">
        <v>116</v>
      </c>
      <c r="D187" s="22" t="s">
        <v>155</v>
      </c>
      <c r="E187" s="7" t="s">
        <v>32</v>
      </c>
      <c r="F187" s="8"/>
    </row>
    <row r="188" spans="1:6" ht="12.75" hidden="1">
      <c r="A188" s="12" t="s">
        <v>119</v>
      </c>
      <c r="B188" s="7" t="s">
        <v>120</v>
      </c>
      <c r="C188" s="7" t="s">
        <v>121</v>
      </c>
      <c r="D188" s="7"/>
      <c r="E188" s="7"/>
      <c r="F188" s="8">
        <v>0</v>
      </c>
    </row>
    <row r="189" spans="1:6" ht="12.75" hidden="1">
      <c r="A189" s="12" t="s">
        <v>122</v>
      </c>
      <c r="B189" s="7" t="s">
        <v>123</v>
      </c>
      <c r="C189" s="7" t="s">
        <v>124</v>
      </c>
      <c r="D189" s="7"/>
      <c r="E189" s="7"/>
      <c r="F189" s="8">
        <v>0</v>
      </c>
    </row>
    <row r="190" spans="1:6" ht="38.25" hidden="1">
      <c r="A190" s="12" t="s">
        <v>125</v>
      </c>
      <c r="B190" s="7" t="s">
        <v>126</v>
      </c>
      <c r="C190" s="7" t="s">
        <v>124</v>
      </c>
      <c r="D190" s="7" t="s">
        <v>127</v>
      </c>
      <c r="E190" s="7"/>
      <c r="F190" s="8">
        <v>0</v>
      </c>
    </row>
    <row r="191" spans="1:6" ht="12.75" hidden="1">
      <c r="A191" s="12" t="s">
        <v>128</v>
      </c>
      <c r="B191" s="7" t="s">
        <v>129</v>
      </c>
      <c r="C191" s="7" t="s">
        <v>124</v>
      </c>
      <c r="D191" s="7" t="s">
        <v>127</v>
      </c>
      <c r="E191" s="7" t="s">
        <v>130</v>
      </c>
      <c r="F191" s="8">
        <v>0</v>
      </c>
    </row>
    <row r="192" spans="1:6" ht="12.75" hidden="1">
      <c r="A192" s="12" t="s">
        <v>128</v>
      </c>
      <c r="B192" s="7" t="s">
        <v>131</v>
      </c>
      <c r="C192" s="7" t="s">
        <v>124</v>
      </c>
      <c r="D192" s="7" t="s">
        <v>127</v>
      </c>
      <c r="E192" s="7" t="s">
        <v>132</v>
      </c>
      <c r="F192" s="8">
        <v>0</v>
      </c>
    </row>
    <row r="193" spans="1:6" ht="12.75">
      <c r="A193" s="12" t="s">
        <v>119</v>
      </c>
      <c r="B193" s="7" t="s">
        <v>16</v>
      </c>
      <c r="C193" s="7" t="s">
        <v>121</v>
      </c>
      <c r="D193" s="7"/>
      <c r="E193" s="7"/>
      <c r="F193" s="8">
        <v>12</v>
      </c>
    </row>
    <row r="194" spans="1:6" ht="12.75">
      <c r="A194" s="12" t="s">
        <v>133</v>
      </c>
      <c r="B194" s="7" t="s">
        <v>16</v>
      </c>
      <c r="C194" s="7" t="s">
        <v>134</v>
      </c>
      <c r="D194" s="7"/>
      <c r="E194" s="7"/>
      <c r="F194" s="8">
        <v>12</v>
      </c>
    </row>
    <row r="195" spans="1:6" ht="12.75">
      <c r="A195" s="11" t="s">
        <v>160</v>
      </c>
      <c r="B195" s="7" t="s">
        <v>16</v>
      </c>
      <c r="C195" s="7" t="s">
        <v>134</v>
      </c>
      <c r="D195" s="22" t="s">
        <v>159</v>
      </c>
      <c r="E195" s="7"/>
      <c r="F195" s="8">
        <v>12</v>
      </c>
    </row>
    <row r="196" spans="1:6" ht="25.5">
      <c r="A196" s="12" t="s">
        <v>169</v>
      </c>
      <c r="B196" s="7" t="s">
        <v>16</v>
      </c>
      <c r="C196" s="7" t="s">
        <v>134</v>
      </c>
      <c r="D196" s="22" t="s">
        <v>159</v>
      </c>
      <c r="E196" s="7" t="s">
        <v>130</v>
      </c>
      <c r="F196" s="8">
        <v>12</v>
      </c>
    </row>
    <row r="197" spans="1:6" ht="26.25" customHeight="1">
      <c r="A197" s="12" t="s">
        <v>170</v>
      </c>
      <c r="B197" s="7" t="s">
        <v>16</v>
      </c>
      <c r="C197" s="7" t="s">
        <v>134</v>
      </c>
      <c r="D197" s="22" t="s">
        <v>159</v>
      </c>
      <c r="E197" s="7" t="s">
        <v>171</v>
      </c>
      <c r="F197" s="8">
        <v>12</v>
      </c>
    </row>
    <row r="198" spans="1:6" ht="27.75" customHeight="1">
      <c r="A198" s="12" t="s">
        <v>135</v>
      </c>
      <c r="B198" s="7" t="s">
        <v>16</v>
      </c>
      <c r="C198" s="7" t="s">
        <v>136</v>
      </c>
      <c r="D198" s="7"/>
      <c r="E198" s="24"/>
      <c r="F198" s="8">
        <v>25</v>
      </c>
    </row>
    <row r="199" spans="1:6" ht="33" customHeight="1">
      <c r="A199" s="11" t="s">
        <v>157</v>
      </c>
      <c r="B199" s="7" t="s">
        <v>16</v>
      </c>
      <c r="C199" s="7" t="s">
        <v>156</v>
      </c>
      <c r="D199" s="7"/>
      <c r="E199" s="7"/>
      <c r="F199" s="8">
        <v>25</v>
      </c>
    </row>
    <row r="200" spans="1:6" ht="25.5">
      <c r="A200" s="11" t="s">
        <v>158</v>
      </c>
      <c r="B200" s="7" t="s">
        <v>16</v>
      </c>
      <c r="C200" s="7" t="s">
        <v>156</v>
      </c>
      <c r="D200" s="7" t="s">
        <v>137</v>
      </c>
      <c r="E200" s="7"/>
      <c r="F200" s="8">
        <v>25</v>
      </c>
    </row>
    <row r="201" spans="1:6" ht="38.25">
      <c r="A201" s="12" t="s">
        <v>164</v>
      </c>
      <c r="B201" s="7" t="s">
        <v>16</v>
      </c>
      <c r="C201" s="7" t="s">
        <v>156</v>
      </c>
      <c r="D201" s="7" t="s">
        <v>137</v>
      </c>
      <c r="E201" s="7" t="s">
        <v>31</v>
      </c>
      <c r="F201" s="8">
        <v>25</v>
      </c>
    </row>
    <row r="202" spans="1:6" ht="38.25">
      <c r="A202" s="12" t="s">
        <v>163</v>
      </c>
      <c r="B202" s="7" t="s">
        <v>16</v>
      </c>
      <c r="C202" s="7" t="s">
        <v>156</v>
      </c>
      <c r="D202" s="7" t="s">
        <v>137</v>
      </c>
      <c r="E202" s="7" t="s">
        <v>32</v>
      </c>
      <c r="F202" s="8">
        <v>25</v>
      </c>
    </row>
  </sheetData>
  <sheetProtection/>
  <mergeCells count="14">
    <mergeCell ref="A9:F9"/>
    <mergeCell ref="A10:F10"/>
    <mergeCell ref="A12:A13"/>
    <mergeCell ref="B12:B13"/>
    <mergeCell ref="C12:C13"/>
    <mergeCell ref="D12:D13"/>
    <mergeCell ref="E12:E13"/>
    <mergeCell ref="F12:F13"/>
    <mergeCell ref="D1:F1"/>
    <mergeCell ref="D2:F2"/>
    <mergeCell ref="E3:F3"/>
    <mergeCell ref="E4:F4"/>
    <mergeCell ref="C6:F6"/>
    <mergeCell ref="C8:F8"/>
  </mergeCells>
  <printOptions/>
  <pageMargins left="0.984251968503937" right="0.3937007874015748" top="0.3937007874015748" bottom="0.3937007874015748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8"/>
  <sheetViews>
    <sheetView zoomScalePageLayoutView="0" workbookViewId="0" topLeftCell="A1">
      <selection activeCell="D6" sqref="D6:G6"/>
    </sheetView>
  </sheetViews>
  <sheetFormatPr defaultColWidth="8.8515625" defaultRowHeight="12.75"/>
  <cols>
    <col min="1" max="1" width="34.140625" style="1" customWidth="1"/>
    <col min="2" max="2" width="8.7109375" style="13" customWidth="1"/>
    <col min="3" max="3" width="9.140625" style="13" customWidth="1"/>
    <col min="4" max="4" width="14.57421875" style="13" customWidth="1"/>
    <col min="5" max="5" width="9.7109375" style="13" customWidth="1"/>
    <col min="6" max="6" width="12.57421875" style="30" customWidth="1"/>
    <col min="7" max="7" width="14.8515625" style="36" customWidth="1"/>
    <col min="8" max="30" width="15.7109375" style="1" customWidth="1"/>
    <col min="31" max="16384" width="8.8515625" style="1" customWidth="1"/>
  </cols>
  <sheetData>
    <row r="2" spans="3:7" ht="12.75">
      <c r="C2" s="14"/>
      <c r="D2" s="14"/>
      <c r="E2" s="44" t="s">
        <v>1</v>
      </c>
      <c r="F2" s="44"/>
      <c r="G2" s="44"/>
    </row>
    <row r="3" spans="3:7" ht="12.75">
      <c r="C3" s="14"/>
      <c r="D3" s="14"/>
      <c r="E3" s="47" t="s">
        <v>200</v>
      </c>
      <c r="F3" s="48"/>
      <c r="G3" s="48"/>
    </row>
    <row r="4" spans="3:7" ht="12.75">
      <c r="C4" s="14"/>
      <c r="D4" s="14"/>
      <c r="E4" s="49" t="s">
        <v>0</v>
      </c>
      <c r="F4" s="49"/>
      <c r="G4" s="49"/>
    </row>
    <row r="5" spans="3:7" ht="12.75">
      <c r="C5" s="14"/>
      <c r="D5" s="14"/>
      <c r="E5" s="45" t="s">
        <v>199</v>
      </c>
      <c r="F5" s="46"/>
      <c r="G5" s="46"/>
    </row>
    <row r="6" spans="2:7" s="2" customFormat="1" ht="12.75">
      <c r="B6" s="15"/>
      <c r="C6" s="16"/>
      <c r="D6" s="50" t="s">
        <v>184</v>
      </c>
      <c r="E6" s="50"/>
      <c r="F6" s="50"/>
      <c r="G6" s="50"/>
    </row>
    <row r="7" spans="2:7" s="2" customFormat="1" ht="12.75">
      <c r="B7" s="15"/>
      <c r="C7" s="16"/>
      <c r="D7" s="50" t="s">
        <v>180</v>
      </c>
      <c r="E7" s="50"/>
      <c r="F7" s="50"/>
      <c r="G7" s="50"/>
    </row>
    <row r="8" spans="2:7" s="2" customFormat="1" ht="12.75">
      <c r="B8" s="15"/>
      <c r="C8" s="16"/>
      <c r="D8" s="16"/>
      <c r="E8" s="51" t="s">
        <v>0</v>
      </c>
      <c r="F8" s="51"/>
      <c r="G8" s="51"/>
    </row>
    <row r="9" spans="2:7" s="2" customFormat="1" ht="33" customHeight="1">
      <c r="B9" s="15"/>
      <c r="C9" s="40" t="s">
        <v>190</v>
      </c>
      <c r="D9" s="40"/>
      <c r="E9" s="40"/>
      <c r="F9" s="40"/>
      <c r="G9" s="40"/>
    </row>
    <row r="10" spans="1:6" ht="16.5" customHeight="1">
      <c r="A10" s="41" t="s">
        <v>188</v>
      </c>
      <c r="B10" s="41"/>
      <c r="C10" s="41"/>
      <c r="D10" s="41"/>
      <c r="E10" s="41"/>
      <c r="F10" s="41"/>
    </row>
    <row r="11" spans="1:6" ht="12.75" customHeight="1">
      <c r="A11" s="41"/>
      <c r="B11" s="41"/>
      <c r="C11" s="41"/>
      <c r="D11" s="41"/>
      <c r="E11" s="41"/>
      <c r="F11" s="41"/>
    </row>
    <row r="12" spans="1:6" ht="13.5" customHeight="1">
      <c r="A12" s="3"/>
      <c r="B12" s="19"/>
      <c r="F12" s="30" t="s">
        <v>2</v>
      </c>
    </row>
    <row r="13" spans="1:7" ht="15.75" customHeight="1">
      <c r="A13" s="42" t="s">
        <v>3</v>
      </c>
      <c r="B13" s="43" t="s">
        <v>4</v>
      </c>
      <c r="C13" s="43" t="s">
        <v>5</v>
      </c>
      <c r="D13" s="43" t="s">
        <v>6</v>
      </c>
      <c r="E13" s="43" t="s">
        <v>7</v>
      </c>
      <c r="F13" s="42" t="s">
        <v>185</v>
      </c>
      <c r="G13" s="52" t="s">
        <v>186</v>
      </c>
    </row>
    <row r="14" spans="1:7" ht="34.5" customHeight="1">
      <c r="A14" s="42"/>
      <c r="B14" s="43"/>
      <c r="C14" s="43"/>
      <c r="D14" s="43"/>
      <c r="E14" s="43"/>
      <c r="F14" s="42"/>
      <c r="G14" s="52"/>
    </row>
    <row r="15" spans="1:7" ht="12.75">
      <c r="A15" s="25" t="s">
        <v>8</v>
      </c>
      <c r="B15" s="21" t="s">
        <v>9</v>
      </c>
      <c r="C15" s="21" t="s">
        <v>10</v>
      </c>
      <c r="D15" s="21" t="s">
        <v>11</v>
      </c>
      <c r="E15" s="21" t="s">
        <v>12</v>
      </c>
      <c r="F15" s="25" t="s">
        <v>13</v>
      </c>
      <c r="G15" s="33" t="s">
        <v>187</v>
      </c>
    </row>
    <row r="16" spans="1:9" ht="12.75">
      <c r="A16" s="26" t="s">
        <v>14</v>
      </c>
      <c r="B16" s="21"/>
      <c r="C16" s="21"/>
      <c r="D16" s="21"/>
      <c r="E16" s="7"/>
      <c r="F16" s="31">
        <f>F17</f>
        <v>7875.898</v>
      </c>
      <c r="G16" s="31">
        <f>G17</f>
        <v>7911.9980000000005</v>
      </c>
      <c r="I16" s="4"/>
    </row>
    <row r="17" spans="1:7" ht="25.5">
      <c r="A17" s="12" t="s">
        <v>15</v>
      </c>
      <c r="B17" s="7" t="s">
        <v>16</v>
      </c>
      <c r="C17" s="7"/>
      <c r="D17" s="7"/>
      <c r="E17" s="7"/>
      <c r="F17" s="31">
        <f>F18+F63+F70+F97+F138+F162+F175+F188+F193+F198</f>
        <v>7875.898</v>
      </c>
      <c r="G17" s="31">
        <f>G18+G63+G70+G97+G138+G162+G175+G188+G193+G198</f>
        <v>7911.9980000000005</v>
      </c>
    </row>
    <row r="18" spans="1:7" ht="12.75">
      <c r="A18" s="12" t="s">
        <v>17</v>
      </c>
      <c r="B18" s="7" t="s">
        <v>16</v>
      </c>
      <c r="C18" s="7" t="s">
        <v>18</v>
      </c>
      <c r="D18" s="7"/>
      <c r="E18" s="7"/>
      <c r="F18" s="31">
        <f>F19+F24+F46+F50</f>
        <v>3142.79</v>
      </c>
      <c r="G18" s="31">
        <f>G19+G24+G46+G50</f>
        <v>3141.61</v>
      </c>
    </row>
    <row r="19" spans="1:7" ht="51">
      <c r="A19" s="12" t="s">
        <v>19</v>
      </c>
      <c r="B19" s="7" t="s">
        <v>16</v>
      </c>
      <c r="C19" s="7" t="s">
        <v>20</v>
      </c>
      <c r="D19" s="7"/>
      <c r="E19" s="7"/>
      <c r="F19" s="31">
        <f aca="true" t="shared" si="0" ref="F19:G21">F20</f>
        <v>760.56</v>
      </c>
      <c r="G19" s="31">
        <f t="shared" si="0"/>
        <v>760.56</v>
      </c>
    </row>
    <row r="20" spans="1:7" ht="12.75">
      <c r="A20" s="12" t="s">
        <v>21</v>
      </c>
      <c r="B20" s="7" t="s">
        <v>16</v>
      </c>
      <c r="C20" s="7" t="s">
        <v>20</v>
      </c>
      <c r="D20" s="7" t="s">
        <v>22</v>
      </c>
      <c r="E20" s="7"/>
      <c r="F20" s="31">
        <f t="shared" si="0"/>
        <v>760.56</v>
      </c>
      <c r="G20" s="31">
        <f t="shared" si="0"/>
        <v>760.56</v>
      </c>
    </row>
    <row r="21" spans="1:7" ht="80.25" customHeight="1">
      <c r="A21" s="12" t="s">
        <v>138</v>
      </c>
      <c r="B21" s="7" t="s">
        <v>16</v>
      </c>
      <c r="C21" s="7" t="s">
        <v>20</v>
      </c>
      <c r="D21" s="7" t="s">
        <v>22</v>
      </c>
      <c r="E21" s="7" t="s">
        <v>24</v>
      </c>
      <c r="F21" s="31">
        <f t="shared" si="0"/>
        <v>760.56</v>
      </c>
      <c r="G21" s="31">
        <f t="shared" si="0"/>
        <v>760.56</v>
      </c>
    </row>
    <row r="22" spans="1:7" ht="47.25" customHeight="1">
      <c r="A22" s="12" t="s">
        <v>139</v>
      </c>
      <c r="B22" s="7" t="s">
        <v>16</v>
      </c>
      <c r="C22" s="7" t="s">
        <v>20</v>
      </c>
      <c r="D22" s="7" t="s">
        <v>22</v>
      </c>
      <c r="E22" s="7" t="s">
        <v>25</v>
      </c>
      <c r="F22" s="31">
        <v>760.56</v>
      </c>
      <c r="G22" s="33">
        <v>760.56</v>
      </c>
    </row>
    <row r="23" spans="1:7" ht="51" hidden="1">
      <c r="A23" s="12" t="s">
        <v>26</v>
      </c>
      <c r="B23" s="7" t="s">
        <v>16</v>
      </c>
      <c r="C23" s="7" t="s">
        <v>20</v>
      </c>
      <c r="D23" s="7" t="s">
        <v>22</v>
      </c>
      <c r="E23" s="7" t="s">
        <v>25</v>
      </c>
      <c r="F23" s="31">
        <v>0</v>
      </c>
      <c r="G23" s="33"/>
    </row>
    <row r="24" spans="1:7" ht="89.25">
      <c r="A24" s="12" t="s">
        <v>140</v>
      </c>
      <c r="B24" s="7" t="s">
        <v>16</v>
      </c>
      <c r="C24" s="7" t="s">
        <v>27</v>
      </c>
      <c r="D24" s="7"/>
      <c r="E24" s="7"/>
      <c r="F24" s="31">
        <f>F25+F31+F43+F28</f>
        <v>2332.77</v>
      </c>
      <c r="G24" s="31">
        <f>G25+G31+G43+G28</f>
        <v>2331.59</v>
      </c>
    </row>
    <row r="25" spans="1:7" ht="63.75" hidden="1">
      <c r="A25" s="11" t="s">
        <v>70</v>
      </c>
      <c r="B25" s="7" t="s">
        <v>16</v>
      </c>
      <c r="C25" s="7" t="s">
        <v>27</v>
      </c>
      <c r="D25" s="7" t="s">
        <v>181</v>
      </c>
      <c r="E25" s="7"/>
      <c r="F25" s="31">
        <f>F26</f>
        <v>0</v>
      </c>
      <c r="G25" s="31">
        <f>G26</f>
        <v>0</v>
      </c>
    </row>
    <row r="26" spans="1:7" ht="89.25" hidden="1">
      <c r="A26" s="12" t="s">
        <v>138</v>
      </c>
      <c r="B26" s="7" t="s">
        <v>16</v>
      </c>
      <c r="C26" s="7" t="s">
        <v>27</v>
      </c>
      <c r="D26" s="7" t="s">
        <v>181</v>
      </c>
      <c r="E26" s="7" t="s">
        <v>24</v>
      </c>
      <c r="F26" s="31">
        <f>F27</f>
        <v>0</v>
      </c>
      <c r="G26" s="31">
        <f>G27</f>
        <v>0</v>
      </c>
    </row>
    <row r="27" spans="1:7" ht="38.25" hidden="1">
      <c r="A27" s="12" t="s">
        <v>139</v>
      </c>
      <c r="B27" s="7" t="s">
        <v>16</v>
      </c>
      <c r="C27" s="7" t="s">
        <v>27</v>
      </c>
      <c r="D27" s="7" t="s">
        <v>181</v>
      </c>
      <c r="E27" s="7" t="s">
        <v>25</v>
      </c>
      <c r="F27" s="31">
        <v>0</v>
      </c>
      <c r="G27" s="33">
        <v>0</v>
      </c>
    </row>
    <row r="28" spans="1:7" ht="63.75" hidden="1">
      <c r="A28" s="11" t="s">
        <v>141</v>
      </c>
      <c r="B28" s="7" t="s">
        <v>16</v>
      </c>
      <c r="C28" s="7" t="s">
        <v>27</v>
      </c>
      <c r="D28" s="7" t="s">
        <v>38</v>
      </c>
      <c r="E28" s="7"/>
      <c r="F28" s="31">
        <f>F29</f>
        <v>0</v>
      </c>
      <c r="G28" s="33"/>
    </row>
    <row r="29" spans="1:7" ht="89.25" hidden="1">
      <c r="A29" s="12" t="s">
        <v>138</v>
      </c>
      <c r="B29" s="7" t="s">
        <v>16</v>
      </c>
      <c r="C29" s="7" t="s">
        <v>27</v>
      </c>
      <c r="D29" s="7" t="s">
        <v>38</v>
      </c>
      <c r="E29" s="7" t="s">
        <v>24</v>
      </c>
      <c r="F29" s="31">
        <v>0</v>
      </c>
      <c r="G29" s="33"/>
    </row>
    <row r="30" spans="1:7" ht="38.25" hidden="1">
      <c r="A30" s="12" t="s">
        <v>139</v>
      </c>
      <c r="B30" s="7" t="s">
        <v>16</v>
      </c>
      <c r="C30" s="7" t="s">
        <v>27</v>
      </c>
      <c r="D30" s="7" t="s">
        <v>38</v>
      </c>
      <c r="E30" s="7" t="s">
        <v>25</v>
      </c>
      <c r="F30" s="31">
        <v>0</v>
      </c>
      <c r="G30" s="33"/>
    </row>
    <row r="31" spans="1:7" ht="25.5">
      <c r="A31" s="27" t="s">
        <v>28</v>
      </c>
      <c r="B31" s="7" t="s">
        <v>16</v>
      </c>
      <c r="C31" s="7" t="s">
        <v>27</v>
      </c>
      <c r="D31" s="7" t="s">
        <v>29</v>
      </c>
      <c r="E31" s="7"/>
      <c r="F31" s="31">
        <f>F32+F36+F39</f>
        <v>1884.46</v>
      </c>
      <c r="G31" s="31">
        <f>G32+G36+G39</f>
        <v>1883.28</v>
      </c>
    </row>
    <row r="32" spans="1:7" ht="89.25">
      <c r="A32" s="12" t="s">
        <v>138</v>
      </c>
      <c r="B32" s="7" t="s">
        <v>16</v>
      </c>
      <c r="C32" s="7" t="s">
        <v>27</v>
      </c>
      <c r="D32" s="7" t="s">
        <v>29</v>
      </c>
      <c r="E32" s="7" t="s">
        <v>24</v>
      </c>
      <c r="F32" s="31">
        <f>F33</f>
        <v>1334.77</v>
      </c>
      <c r="G32" s="31">
        <f>G33</f>
        <v>1334.77</v>
      </c>
    </row>
    <row r="33" spans="1:7" ht="38.25">
      <c r="A33" s="12" t="s">
        <v>139</v>
      </c>
      <c r="B33" s="7" t="s">
        <v>16</v>
      </c>
      <c r="C33" s="7" t="s">
        <v>27</v>
      </c>
      <c r="D33" s="7" t="s">
        <v>29</v>
      </c>
      <c r="E33" s="7" t="s">
        <v>25</v>
      </c>
      <c r="F33" s="31">
        <v>1334.77</v>
      </c>
      <c r="G33" s="33">
        <v>1334.77</v>
      </c>
    </row>
    <row r="34" spans="1:7" ht="51" hidden="1">
      <c r="A34" s="12" t="s">
        <v>26</v>
      </c>
      <c r="B34" s="7" t="s">
        <v>16</v>
      </c>
      <c r="C34" s="7" t="s">
        <v>27</v>
      </c>
      <c r="D34" s="7" t="s">
        <v>29</v>
      </c>
      <c r="E34" s="7" t="s">
        <v>25</v>
      </c>
      <c r="F34" s="31">
        <v>0</v>
      </c>
      <c r="G34" s="33"/>
    </row>
    <row r="35" spans="1:7" ht="25.5">
      <c r="A35" s="27" t="s">
        <v>28</v>
      </c>
      <c r="B35" s="7" t="s">
        <v>16</v>
      </c>
      <c r="C35" s="7" t="s">
        <v>27</v>
      </c>
      <c r="D35" s="7" t="s">
        <v>29</v>
      </c>
      <c r="E35" s="7"/>
      <c r="F35" s="31">
        <f>F36</f>
        <v>544.69</v>
      </c>
      <c r="G35" s="31">
        <f>G36</f>
        <v>543.51</v>
      </c>
    </row>
    <row r="36" spans="1:7" ht="38.25">
      <c r="A36" s="12" t="s">
        <v>164</v>
      </c>
      <c r="B36" s="7" t="s">
        <v>16</v>
      </c>
      <c r="C36" s="7" t="s">
        <v>27</v>
      </c>
      <c r="D36" s="7" t="s">
        <v>29</v>
      </c>
      <c r="E36" s="7" t="s">
        <v>31</v>
      </c>
      <c r="F36" s="31">
        <f>F37</f>
        <v>544.69</v>
      </c>
      <c r="G36" s="31">
        <f>G37</f>
        <v>543.51</v>
      </c>
    </row>
    <row r="37" spans="1:7" ht="38.25">
      <c r="A37" s="12" t="s">
        <v>163</v>
      </c>
      <c r="B37" s="7" t="s">
        <v>16</v>
      </c>
      <c r="C37" s="7" t="s">
        <v>27</v>
      </c>
      <c r="D37" s="7" t="s">
        <v>29</v>
      </c>
      <c r="E37" s="7" t="s">
        <v>32</v>
      </c>
      <c r="F37" s="31">
        <v>544.69</v>
      </c>
      <c r="G37" s="33">
        <v>543.51</v>
      </c>
    </row>
    <row r="38" spans="1:7" ht="25.5">
      <c r="A38" s="27" t="s">
        <v>28</v>
      </c>
      <c r="B38" s="7" t="s">
        <v>16</v>
      </c>
      <c r="C38" s="7" t="s">
        <v>27</v>
      </c>
      <c r="D38" s="7" t="s">
        <v>29</v>
      </c>
      <c r="E38" s="7"/>
      <c r="F38" s="31">
        <f>F39</f>
        <v>5</v>
      </c>
      <c r="G38" s="31">
        <f>G39</f>
        <v>5</v>
      </c>
    </row>
    <row r="39" spans="1:7" ht="12.75">
      <c r="A39" s="12" t="s">
        <v>33</v>
      </c>
      <c r="B39" s="7" t="s">
        <v>16</v>
      </c>
      <c r="C39" s="7" t="s">
        <v>27</v>
      </c>
      <c r="D39" s="7" t="s">
        <v>29</v>
      </c>
      <c r="E39" s="7" t="s">
        <v>34</v>
      </c>
      <c r="F39" s="31">
        <f>F40</f>
        <v>5</v>
      </c>
      <c r="G39" s="31">
        <f>G40</f>
        <v>5</v>
      </c>
    </row>
    <row r="40" spans="1:7" ht="25.5">
      <c r="A40" s="12" t="s">
        <v>165</v>
      </c>
      <c r="B40" s="7" t="s">
        <v>16</v>
      </c>
      <c r="C40" s="7" t="s">
        <v>27</v>
      </c>
      <c r="D40" s="7" t="s">
        <v>29</v>
      </c>
      <c r="E40" s="7" t="s">
        <v>36</v>
      </c>
      <c r="F40" s="31">
        <v>5</v>
      </c>
      <c r="G40" s="33">
        <v>5</v>
      </c>
    </row>
    <row r="41" spans="1:7" ht="12.75" hidden="1">
      <c r="A41" s="12" t="s">
        <v>33</v>
      </c>
      <c r="B41" s="7" t="s">
        <v>16</v>
      </c>
      <c r="C41" s="7" t="s">
        <v>27</v>
      </c>
      <c r="D41" s="7" t="s">
        <v>29</v>
      </c>
      <c r="E41" s="7" t="s">
        <v>34</v>
      </c>
      <c r="F41" s="31">
        <v>0</v>
      </c>
      <c r="G41" s="33"/>
    </row>
    <row r="42" spans="1:7" ht="25.5" hidden="1">
      <c r="A42" s="12" t="s">
        <v>35</v>
      </c>
      <c r="B42" s="7" t="s">
        <v>16</v>
      </c>
      <c r="C42" s="7" t="s">
        <v>27</v>
      </c>
      <c r="D42" s="7" t="s">
        <v>29</v>
      </c>
      <c r="E42" s="7" t="s">
        <v>36</v>
      </c>
      <c r="F42" s="31">
        <v>0</v>
      </c>
      <c r="G42" s="33"/>
    </row>
    <row r="43" spans="1:7" ht="38.25">
      <c r="A43" s="11" t="s">
        <v>37</v>
      </c>
      <c r="B43" s="7" t="s">
        <v>16</v>
      </c>
      <c r="C43" s="7" t="s">
        <v>27</v>
      </c>
      <c r="D43" s="7" t="s">
        <v>39</v>
      </c>
      <c r="E43" s="7"/>
      <c r="F43" s="31">
        <f>F44</f>
        <v>448.31</v>
      </c>
      <c r="G43" s="31">
        <f>G44</f>
        <v>448.31</v>
      </c>
    </row>
    <row r="44" spans="1:7" ht="89.25">
      <c r="A44" s="12" t="s">
        <v>138</v>
      </c>
      <c r="B44" s="7" t="s">
        <v>16</v>
      </c>
      <c r="C44" s="7" t="s">
        <v>27</v>
      </c>
      <c r="D44" s="7" t="s">
        <v>39</v>
      </c>
      <c r="E44" s="7" t="s">
        <v>24</v>
      </c>
      <c r="F44" s="31">
        <f>F45</f>
        <v>448.31</v>
      </c>
      <c r="G44" s="31">
        <f>G45</f>
        <v>448.31</v>
      </c>
    </row>
    <row r="45" spans="1:7" ht="38.25">
      <c r="A45" s="12" t="s">
        <v>139</v>
      </c>
      <c r="B45" s="7" t="s">
        <v>16</v>
      </c>
      <c r="C45" s="7" t="s">
        <v>27</v>
      </c>
      <c r="D45" s="7" t="s">
        <v>39</v>
      </c>
      <c r="E45" s="7" t="s">
        <v>25</v>
      </c>
      <c r="F45" s="31">
        <f>324.09+98.15+26.07</f>
        <v>448.31</v>
      </c>
      <c r="G45" s="33">
        <f>422.24+26.07</f>
        <v>448.31</v>
      </c>
    </row>
    <row r="46" spans="1:7" ht="38.25">
      <c r="A46" s="12" t="s">
        <v>163</v>
      </c>
      <c r="B46" s="7" t="s">
        <v>16</v>
      </c>
      <c r="C46" s="7" t="s">
        <v>41</v>
      </c>
      <c r="D46" s="7"/>
      <c r="E46" s="7"/>
      <c r="F46" s="31">
        <v>2</v>
      </c>
      <c r="G46" s="33">
        <f>G47</f>
        <v>2</v>
      </c>
    </row>
    <row r="47" spans="1:7" ht="12.75">
      <c r="A47" s="12" t="s">
        <v>40</v>
      </c>
      <c r="B47" s="7" t="s">
        <v>16</v>
      </c>
      <c r="C47" s="7" t="s">
        <v>41</v>
      </c>
      <c r="D47" s="7" t="s">
        <v>42</v>
      </c>
      <c r="E47" s="7"/>
      <c r="F47" s="31">
        <v>2</v>
      </c>
      <c r="G47" s="33">
        <f>G48</f>
        <v>2</v>
      </c>
    </row>
    <row r="48" spans="1:7" ht="12.75">
      <c r="A48" s="12" t="s">
        <v>33</v>
      </c>
      <c r="B48" s="7" t="s">
        <v>16</v>
      </c>
      <c r="C48" s="7" t="s">
        <v>41</v>
      </c>
      <c r="D48" s="7" t="s">
        <v>42</v>
      </c>
      <c r="E48" s="7" t="s">
        <v>34</v>
      </c>
      <c r="F48" s="31">
        <v>2</v>
      </c>
      <c r="G48" s="33">
        <f>G49</f>
        <v>2</v>
      </c>
    </row>
    <row r="49" spans="1:7" ht="12.75">
      <c r="A49" s="12" t="s">
        <v>43</v>
      </c>
      <c r="B49" s="7" t="s">
        <v>16</v>
      </c>
      <c r="C49" s="7" t="s">
        <v>41</v>
      </c>
      <c r="D49" s="7" t="s">
        <v>42</v>
      </c>
      <c r="E49" s="7" t="s">
        <v>44</v>
      </c>
      <c r="F49" s="31">
        <v>2</v>
      </c>
      <c r="G49" s="33">
        <v>2</v>
      </c>
    </row>
    <row r="50" spans="1:7" ht="12.75">
      <c r="A50" s="12" t="s">
        <v>45</v>
      </c>
      <c r="B50" s="7" t="s">
        <v>16</v>
      </c>
      <c r="C50" s="7" t="s">
        <v>46</v>
      </c>
      <c r="D50" s="7"/>
      <c r="E50" s="7"/>
      <c r="F50" s="31">
        <f>F51+F54+F60</f>
        <v>47.46</v>
      </c>
      <c r="G50" s="31">
        <f>G51+G54+G60</f>
        <v>47.46</v>
      </c>
    </row>
    <row r="51" spans="1:7" ht="51">
      <c r="A51" s="11" t="s">
        <v>47</v>
      </c>
      <c r="B51" s="7" t="s">
        <v>16</v>
      </c>
      <c r="C51" s="7" t="s">
        <v>46</v>
      </c>
      <c r="D51" s="7" t="s">
        <v>48</v>
      </c>
      <c r="E51" s="7"/>
      <c r="F51" s="31">
        <f>F52</f>
        <v>5.1</v>
      </c>
      <c r="G51" s="31">
        <f>G52</f>
        <v>5.1</v>
      </c>
    </row>
    <row r="52" spans="1:7" ht="38.25">
      <c r="A52" s="12" t="s">
        <v>164</v>
      </c>
      <c r="B52" s="7" t="s">
        <v>16</v>
      </c>
      <c r="C52" s="7" t="s">
        <v>46</v>
      </c>
      <c r="D52" s="7" t="s">
        <v>48</v>
      </c>
      <c r="E52" s="7" t="s">
        <v>31</v>
      </c>
      <c r="F52" s="31">
        <f>F53</f>
        <v>5.1</v>
      </c>
      <c r="G52" s="31">
        <f>G53</f>
        <v>5.1</v>
      </c>
    </row>
    <row r="53" spans="1:7" ht="38.25">
      <c r="A53" s="12" t="s">
        <v>163</v>
      </c>
      <c r="B53" s="7" t="s">
        <v>16</v>
      </c>
      <c r="C53" s="7" t="s">
        <v>46</v>
      </c>
      <c r="D53" s="7" t="s">
        <v>48</v>
      </c>
      <c r="E53" s="7" t="s">
        <v>32</v>
      </c>
      <c r="F53" s="31">
        <v>5.1</v>
      </c>
      <c r="G53" s="33">
        <v>5.1</v>
      </c>
    </row>
    <row r="54" spans="1:7" ht="38.25">
      <c r="A54" s="12" t="s">
        <v>49</v>
      </c>
      <c r="B54" s="7" t="s">
        <v>16</v>
      </c>
      <c r="C54" s="7" t="s">
        <v>46</v>
      </c>
      <c r="D54" s="7" t="s">
        <v>50</v>
      </c>
      <c r="E54" s="7"/>
      <c r="F54" s="31">
        <f>F58</f>
        <v>29.36</v>
      </c>
      <c r="G54" s="31">
        <f>G58</f>
        <v>29.36</v>
      </c>
    </row>
    <row r="55" spans="1:7" s="5" customFormat="1" ht="25.5" hidden="1">
      <c r="A55" s="28" t="s">
        <v>51</v>
      </c>
      <c r="B55" s="9" t="s">
        <v>16</v>
      </c>
      <c r="C55" s="9" t="s">
        <v>46</v>
      </c>
      <c r="D55" s="9" t="s">
        <v>52</v>
      </c>
      <c r="E55" s="9"/>
      <c r="F55" s="34">
        <v>0</v>
      </c>
      <c r="G55" s="37"/>
    </row>
    <row r="56" spans="1:7" s="5" customFormat="1" ht="12.75" hidden="1">
      <c r="A56" s="28" t="s">
        <v>33</v>
      </c>
      <c r="B56" s="9" t="s">
        <v>16</v>
      </c>
      <c r="C56" s="9" t="s">
        <v>46</v>
      </c>
      <c r="D56" s="9" t="s">
        <v>52</v>
      </c>
      <c r="E56" s="9" t="s">
        <v>34</v>
      </c>
      <c r="F56" s="34">
        <v>0</v>
      </c>
      <c r="G56" s="37"/>
    </row>
    <row r="57" spans="1:7" s="5" customFormat="1" ht="12.75" hidden="1">
      <c r="A57" s="28" t="s">
        <v>53</v>
      </c>
      <c r="B57" s="9" t="s">
        <v>16</v>
      </c>
      <c r="C57" s="9" t="s">
        <v>46</v>
      </c>
      <c r="D57" s="9" t="s">
        <v>52</v>
      </c>
      <c r="E57" s="9" t="s">
        <v>54</v>
      </c>
      <c r="F57" s="34">
        <v>0</v>
      </c>
      <c r="G57" s="37"/>
    </row>
    <row r="58" spans="1:7" ht="12.75">
      <c r="A58" s="12" t="s">
        <v>166</v>
      </c>
      <c r="B58" s="7" t="s">
        <v>16</v>
      </c>
      <c r="C58" s="7" t="s">
        <v>46</v>
      </c>
      <c r="D58" s="7" t="s">
        <v>50</v>
      </c>
      <c r="E58" s="7" t="s">
        <v>56</v>
      </c>
      <c r="F58" s="31">
        <f>F59</f>
        <v>29.36</v>
      </c>
      <c r="G58" s="31">
        <f>G59</f>
        <v>29.36</v>
      </c>
    </row>
    <row r="59" spans="1:7" ht="12.75">
      <c r="A59" s="12" t="s">
        <v>55</v>
      </c>
      <c r="B59" s="7" t="s">
        <v>16</v>
      </c>
      <c r="C59" s="7" t="s">
        <v>46</v>
      </c>
      <c r="D59" s="7" t="s">
        <v>50</v>
      </c>
      <c r="E59" s="7" t="s">
        <v>57</v>
      </c>
      <c r="F59" s="31">
        <v>29.36</v>
      </c>
      <c r="G59" s="33">
        <v>29.36</v>
      </c>
    </row>
    <row r="60" spans="1:7" ht="25.5">
      <c r="A60" s="12" t="s">
        <v>58</v>
      </c>
      <c r="B60" s="7" t="s">
        <v>16</v>
      </c>
      <c r="C60" s="7" t="s">
        <v>46</v>
      </c>
      <c r="D60" s="7" t="s">
        <v>59</v>
      </c>
      <c r="E60" s="7"/>
      <c r="F60" s="31">
        <v>13</v>
      </c>
      <c r="G60" s="33">
        <f>G61</f>
        <v>13</v>
      </c>
    </row>
    <row r="61" spans="1:7" ht="12.75">
      <c r="A61" s="12" t="s">
        <v>166</v>
      </c>
      <c r="B61" s="7" t="s">
        <v>16</v>
      </c>
      <c r="C61" s="7" t="s">
        <v>46</v>
      </c>
      <c r="D61" s="7" t="s">
        <v>59</v>
      </c>
      <c r="E61" s="7" t="s">
        <v>56</v>
      </c>
      <c r="F61" s="31">
        <v>13</v>
      </c>
      <c r="G61" s="33">
        <f>G62</f>
        <v>13</v>
      </c>
    </row>
    <row r="62" spans="1:7" ht="12.75">
      <c r="A62" s="12" t="s">
        <v>55</v>
      </c>
      <c r="B62" s="7" t="s">
        <v>16</v>
      </c>
      <c r="C62" s="7" t="s">
        <v>46</v>
      </c>
      <c r="D62" s="7" t="s">
        <v>59</v>
      </c>
      <c r="E62" s="7" t="s">
        <v>57</v>
      </c>
      <c r="F62" s="31">
        <v>13</v>
      </c>
      <c r="G62" s="33">
        <v>13</v>
      </c>
    </row>
    <row r="63" spans="1:7" ht="12.75">
      <c r="A63" s="12" t="s">
        <v>60</v>
      </c>
      <c r="B63" s="7" t="s">
        <v>16</v>
      </c>
      <c r="C63" s="7" t="s">
        <v>61</v>
      </c>
      <c r="D63" s="7"/>
      <c r="E63" s="7"/>
      <c r="F63" s="31">
        <f>F64</f>
        <v>122.5</v>
      </c>
      <c r="G63" s="31">
        <f>G64</f>
        <v>125.4</v>
      </c>
    </row>
    <row r="64" spans="1:7" ht="25.5">
      <c r="A64" s="12" t="s">
        <v>62</v>
      </c>
      <c r="B64" s="7" t="s">
        <v>16</v>
      </c>
      <c r="C64" s="7" t="s">
        <v>63</v>
      </c>
      <c r="D64" s="7"/>
      <c r="E64" s="7"/>
      <c r="F64" s="31">
        <f>F65</f>
        <v>122.5</v>
      </c>
      <c r="G64" s="31">
        <f>G65</f>
        <v>125.4</v>
      </c>
    </row>
    <row r="65" spans="1:7" ht="25.5">
      <c r="A65" s="11" t="s">
        <v>64</v>
      </c>
      <c r="B65" s="7" t="s">
        <v>16</v>
      </c>
      <c r="C65" s="7" t="s">
        <v>63</v>
      </c>
      <c r="D65" s="7" t="s">
        <v>65</v>
      </c>
      <c r="E65" s="7"/>
      <c r="F65" s="31">
        <f>F66+F68</f>
        <v>122.5</v>
      </c>
      <c r="G65" s="31">
        <f>G66+G68</f>
        <v>125.4</v>
      </c>
    </row>
    <row r="66" spans="1:7" ht="89.25">
      <c r="A66" s="12" t="s">
        <v>138</v>
      </c>
      <c r="B66" s="7" t="s">
        <v>16</v>
      </c>
      <c r="C66" s="7" t="s">
        <v>63</v>
      </c>
      <c r="D66" s="7" t="s">
        <v>65</v>
      </c>
      <c r="E66" s="7" t="s">
        <v>24</v>
      </c>
      <c r="F66" s="31">
        <f>F67</f>
        <v>106.14</v>
      </c>
      <c r="G66" s="31">
        <f>G67</f>
        <v>106.14</v>
      </c>
    </row>
    <row r="67" spans="1:7" ht="38.25">
      <c r="A67" s="12" t="s">
        <v>139</v>
      </c>
      <c r="B67" s="7" t="s">
        <v>16</v>
      </c>
      <c r="C67" s="7" t="s">
        <v>63</v>
      </c>
      <c r="D67" s="7" t="s">
        <v>65</v>
      </c>
      <c r="E67" s="7" t="s">
        <v>25</v>
      </c>
      <c r="F67" s="31">
        <v>106.14</v>
      </c>
      <c r="G67" s="31">
        <v>106.14</v>
      </c>
    </row>
    <row r="68" spans="1:7" ht="38.25">
      <c r="A68" s="12" t="s">
        <v>164</v>
      </c>
      <c r="B68" s="7" t="s">
        <v>16</v>
      </c>
      <c r="C68" s="7" t="s">
        <v>63</v>
      </c>
      <c r="D68" s="7" t="s">
        <v>65</v>
      </c>
      <c r="E68" s="7" t="s">
        <v>31</v>
      </c>
      <c r="F68" s="31">
        <f>F69</f>
        <v>16.36</v>
      </c>
      <c r="G68" s="31">
        <f>G69</f>
        <v>19.26</v>
      </c>
    </row>
    <row r="69" spans="1:7" ht="38.25">
      <c r="A69" s="12" t="s">
        <v>163</v>
      </c>
      <c r="B69" s="7" t="s">
        <v>16</v>
      </c>
      <c r="C69" s="7" t="s">
        <v>63</v>
      </c>
      <c r="D69" s="7" t="s">
        <v>65</v>
      </c>
      <c r="E69" s="7" t="s">
        <v>32</v>
      </c>
      <c r="F69" s="31">
        <f>4.46+1.3+10.6</f>
        <v>16.36</v>
      </c>
      <c r="G69" s="33">
        <v>19.26</v>
      </c>
    </row>
    <row r="70" spans="1:7" ht="38.25">
      <c r="A70" s="12" t="s">
        <v>66</v>
      </c>
      <c r="B70" s="7" t="s">
        <v>16</v>
      </c>
      <c r="C70" s="7" t="s">
        <v>67</v>
      </c>
      <c r="D70" s="7"/>
      <c r="E70" s="7"/>
      <c r="F70" s="31">
        <f>F71+F93</f>
        <v>1487.568</v>
      </c>
      <c r="G70" s="31">
        <f>G71+G93</f>
        <v>1487.568</v>
      </c>
    </row>
    <row r="71" spans="1:7" ht="12.75">
      <c r="A71" s="12" t="s">
        <v>68</v>
      </c>
      <c r="B71" s="7" t="s">
        <v>16</v>
      </c>
      <c r="C71" s="7" t="s">
        <v>69</v>
      </c>
      <c r="D71" s="7"/>
      <c r="E71" s="7"/>
      <c r="F71" s="31">
        <f>F75+F78+F81+F84+F87+F90</f>
        <v>1484.568</v>
      </c>
      <c r="G71" s="31">
        <f>G75+G78+G81+G84+G87+G90</f>
        <v>1484.568</v>
      </c>
    </row>
    <row r="72" spans="1:7" ht="63.75" hidden="1">
      <c r="A72" s="12" t="s">
        <v>70</v>
      </c>
      <c r="B72" s="7" t="s">
        <v>16</v>
      </c>
      <c r="C72" s="7" t="s">
        <v>69</v>
      </c>
      <c r="D72" s="7" t="s">
        <v>71</v>
      </c>
      <c r="E72" s="7"/>
      <c r="F72" s="31"/>
      <c r="G72" s="33"/>
    </row>
    <row r="73" spans="1:7" ht="51" hidden="1">
      <c r="A73" s="12" t="s">
        <v>23</v>
      </c>
      <c r="B73" s="7" t="s">
        <v>16</v>
      </c>
      <c r="C73" s="7" t="s">
        <v>69</v>
      </c>
      <c r="D73" s="7" t="s">
        <v>71</v>
      </c>
      <c r="E73" s="7" t="s">
        <v>24</v>
      </c>
      <c r="F73" s="31"/>
      <c r="G73" s="33"/>
    </row>
    <row r="74" spans="1:7" ht="51" hidden="1">
      <c r="A74" s="12" t="s">
        <v>23</v>
      </c>
      <c r="B74" s="7" t="s">
        <v>16</v>
      </c>
      <c r="C74" s="7" t="s">
        <v>69</v>
      </c>
      <c r="D74" s="7" t="s">
        <v>71</v>
      </c>
      <c r="E74" s="7" t="s">
        <v>25</v>
      </c>
      <c r="F74" s="31"/>
      <c r="G74" s="33"/>
    </row>
    <row r="75" spans="1:7" ht="63.75" hidden="1">
      <c r="A75" s="11" t="s">
        <v>70</v>
      </c>
      <c r="B75" s="7" t="s">
        <v>16</v>
      </c>
      <c r="C75" s="7" t="s">
        <v>69</v>
      </c>
      <c r="D75" s="7" t="s">
        <v>182</v>
      </c>
      <c r="E75" s="7"/>
      <c r="F75" s="31">
        <f>F76</f>
        <v>0</v>
      </c>
      <c r="G75" s="33"/>
    </row>
    <row r="76" spans="1:7" ht="89.25" hidden="1">
      <c r="A76" s="12" t="s">
        <v>138</v>
      </c>
      <c r="B76" s="7" t="s">
        <v>16</v>
      </c>
      <c r="C76" s="7" t="s">
        <v>69</v>
      </c>
      <c r="D76" s="7" t="s">
        <v>182</v>
      </c>
      <c r="E76" s="7" t="s">
        <v>24</v>
      </c>
      <c r="F76" s="31">
        <f>F77</f>
        <v>0</v>
      </c>
      <c r="G76" s="33"/>
    </row>
    <row r="77" spans="1:7" ht="38.25" hidden="1">
      <c r="A77" s="12" t="s">
        <v>139</v>
      </c>
      <c r="B77" s="7" t="s">
        <v>16</v>
      </c>
      <c r="C77" s="7" t="s">
        <v>69</v>
      </c>
      <c r="D77" s="7" t="s">
        <v>182</v>
      </c>
      <c r="E77" s="7" t="s">
        <v>25</v>
      </c>
      <c r="F77" s="31">
        <v>0</v>
      </c>
      <c r="G77" s="33"/>
    </row>
    <row r="78" spans="1:7" ht="89.25" hidden="1">
      <c r="A78" s="12" t="s">
        <v>167</v>
      </c>
      <c r="B78" s="7" t="s">
        <v>16</v>
      </c>
      <c r="C78" s="7" t="s">
        <v>69</v>
      </c>
      <c r="D78" s="7" t="s">
        <v>142</v>
      </c>
      <c r="E78" s="7"/>
      <c r="F78" s="31">
        <f>F79</f>
        <v>0</v>
      </c>
      <c r="G78" s="33"/>
    </row>
    <row r="79" spans="1:7" ht="89.25" hidden="1">
      <c r="A79" s="12" t="s">
        <v>138</v>
      </c>
      <c r="B79" s="7" t="s">
        <v>16</v>
      </c>
      <c r="C79" s="7" t="s">
        <v>69</v>
      </c>
      <c r="D79" s="7" t="s">
        <v>142</v>
      </c>
      <c r="E79" s="7" t="s">
        <v>24</v>
      </c>
      <c r="F79" s="31">
        <f>F80</f>
        <v>0</v>
      </c>
      <c r="G79" s="33"/>
    </row>
    <row r="80" spans="1:7" ht="38.25" hidden="1">
      <c r="A80" s="12" t="s">
        <v>139</v>
      </c>
      <c r="B80" s="7" t="s">
        <v>16</v>
      </c>
      <c r="C80" s="7" t="s">
        <v>69</v>
      </c>
      <c r="D80" s="7" t="s">
        <v>142</v>
      </c>
      <c r="E80" s="7" t="s">
        <v>25</v>
      </c>
      <c r="F80" s="31">
        <v>0</v>
      </c>
      <c r="G80" s="33"/>
    </row>
    <row r="81" spans="1:7" ht="25.5">
      <c r="A81" s="11" t="s">
        <v>72</v>
      </c>
      <c r="B81" s="7" t="s">
        <v>16</v>
      </c>
      <c r="C81" s="7" t="s">
        <v>69</v>
      </c>
      <c r="D81" s="7" t="s">
        <v>73</v>
      </c>
      <c r="E81" s="7"/>
      <c r="F81" s="31">
        <f>F82</f>
        <v>1254.4</v>
      </c>
      <c r="G81" s="31">
        <f>G82</f>
        <v>1254.4</v>
      </c>
    </row>
    <row r="82" spans="1:7" ht="89.25">
      <c r="A82" s="12" t="s">
        <v>138</v>
      </c>
      <c r="B82" s="7" t="s">
        <v>16</v>
      </c>
      <c r="C82" s="7" t="s">
        <v>69</v>
      </c>
      <c r="D82" s="7" t="s">
        <v>73</v>
      </c>
      <c r="E82" s="7" t="s">
        <v>24</v>
      </c>
      <c r="F82" s="31">
        <f>F83</f>
        <v>1254.4</v>
      </c>
      <c r="G82" s="31">
        <f>G83</f>
        <v>1254.4</v>
      </c>
    </row>
    <row r="83" spans="1:7" ht="38.25">
      <c r="A83" s="12" t="s">
        <v>139</v>
      </c>
      <c r="B83" s="7" t="s">
        <v>16</v>
      </c>
      <c r="C83" s="7" t="s">
        <v>69</v>
      </c>
      <c r="D83" s="7" t="s">
        <v>73</v>
      </c>
      <c r="E83" s="7" t="s">
        <v>25</v>
      </c>
      <c r="F83" s="31">
        <f>866.35+261.65+97+29.4</f>
        <v>1254.4</v>
      </c>
      <c r="G83" s="33">
        <v>1254.4</v>
      </c>
    </row>
    <row r="84" spans="1:7" ht="25.5" hidden="1">
      <c r="A84" s="11" t="s">
        <v>147</v>
      </c>
      <c r="B84" s="7" t="s">
        <v>16</v>
      </c>
      <c r="C84" s="7" t="s">
        <v>69</v>
      </c>
      <c r="D84" s="22" t="s">
        <v>174</v>
      </c>
      <c r="E84" s="7"/>
      <c r="F84" s="31">
        <f>F85</f>
        <v>0</v>
      </c>
      <c r="G84" s="33"/>
    </row>
    <row r="85" spans="1:7" ht="38.25" hidden="1">
      <c r="A85" s="12" t="s">
        <v>164</v>
      </c>
      <c r="B85" s="7" t="s">
        <v>16</v>
      </c>
      <c r="C85" s="7" t="s">
        <v>69</v>
      </c>
      <c r="D85" s="22" t="s">
        <v>174</v>
      </c>
      <c r="E85" s="7" t="s">
        <v>31</v>
      </c>
      <c r="F85" s="31">
        <f>F86</f>
        <v>0</v>
      </c>
      <c r="G85" s="33"/>
    </row>
    <row r="86" spans="1:7" ht="38.25" hidden="1">
      <c r="A86" s="12" t="s">
        <v>163</v>
      </c>
      <c r="B86" s="7" t="s">
        <v>16</v>
      </c>
      <c r="C86" s="7" t="s">
        <v>69</v>
      </c>
      <c r="D86" s="22" t="s">
        <v>174</v>
      </c>
      <c r="E86" s="7" t="s">
        <v>32</v>
      </c>
      <c r="F86" s="31">
        <v>0</v>
      </c>
      <c r="G86" s="33"/>
    </row>
    <row r="87" spans="1:7" ht="25.5">
      <c r="A87" s="11" t="s">
        <v>146</v>
      </c>
      <c r="B87" s="7" t="s">
        <v>16</v>
      </c>
      <c r="C87" s="7" t="s">
        <v>69</v>
      </c>
      <c r="D87" s="22" t="s">
        <v>174</v>
      </c>
      <c r="E87" s="7"/>
      <c r="F87" s="31">
        <f>F88</f>
        <v>105.56800000000001</v>
      </c>
      <c r="G87" s="31">
        <f>G88</f>
        <v>105.56800000000001</v>
      </c>
    </row>
    <row r="88" spans="1:7" ht="38.25">
      <c r="A88" s="12" t="s">
        <v>164</v>
      </c>
      <c r="B88" s="7" t="s">
        <v>16</v>
      </c>
      <c r="C88" s="7" t="s">
        <v>69</v>
      </c>
      <c r="D88" s="22" t="s">
        <v>174</v>
      </c>
      <c r="E88" s="7" t="s">
        <v>31</v>
      </c>
      <c r="F88" s="31">
        <f>F89</f>
        <v>105.56800000000001</v>
      </c>
      <c r="G88" s="31">
        <f>G89</f>
        <v>105.56800000000001</v>
      </c>
    </row>
    <row r="89" spans="1:7" ht="38.25">
      <c r="A89" s="12" t="s">
        <v>163</v>
      </c>
      <c r="B89" s="7" t="s">
        <v>16</v>
      </c>
      <c r="C89" s="7" t="s">
        <v>69</v>
      </c>
      <c r="D89" s="22" t="s">
        <v>174</v>
      </c>
      <c r="E89" s="7" t="s">
        <v>32</v>
      </c>
      <c r="F89" s="31">
        <f>100.54+5.028</f>
        <v>105.56800000000001</v>
      </c>
      <c r="G89" s="31">
        <f>F89</f>
        <v>105.56800000000001</v>
      </c>
    </row>
    <row r="90" spans="1:7" ht="25.5">
      <c r="A90" s="11" t="s">
        <v>72</v>
      </c>
      <c r="B90" s="7" t="s">
        <v>16</v>
      </c>
      <c r="C90" s="7" t="s">
        <v>69</v>
      </c>
      <c r="D90" s="7" t="s">
        <v>73</v>
      </c>
      <c r="E90" s="7"/>
      <c r="F90" s="31">
        <f>F91</f>
        <v>124.60000000000001</v>
      </c>
      <c r="G90" s="31">
        <f>G91</f>
        <v>124.60000000000001</v>
      </c>
    </row>
    <row r="91" spans="1:7" ht="38.25">
      <c r="A91" s="12" t="s">
        <v>164</v>
      </c>
      <c r="B91" s="7" t="s">
        <v>16</v>
      </c>
      <c r="C91" s="7" t="s">
        <v>69</v>
      </c>
      <c r="D91" s="7" t="s">
        <v>73</v>
      </c>
      <c r="E91" s="7" t="s">
        <v>31</v>
      </c>
      <c r="F91" s="31">
        <f>F92</f>
        <v>124.60000000000001</v>
      </c>
      <c r="G91" s="31">
        <f>G92</f>
        <v>124.60000000000001</v>
      </c>
    </row>
    <row r="92" spans="1:7" ht="38.25">
      <c r="A92" s="12" t="s">
        <v>163</v>
      </c>
      <c r="B92" s="7" t="s">
        <v>16</v>
      </c>
      <c r="C92" s="7" t="s">
        <v>69</v>
      </c>
      <c r="D92" s="7" t="s">
        <v>73</v>
      </c>
      <c r="E92" s="7" t="s">
        <v>32</v>
      </c>
      <c r="F92" s="31">
        <f>196.4-71.8</f>
        <v>124.60000000000001</v>
      </c>
      <c r="G92" s="31">
        <f>196.4-71.8</f>
        <v>124.60000000000001</v>
      </c>
    </row>
    <row r="93" spans="1:7" ht="38.25">
      <c r="A93" s="11" t="s">
        <v>74</v>
      </c>
      <c r="B93" s="7" t="s">
        <v>16</v>
      </c>
      <c r="C93" s="7" t="s">
        <v>75</v>
      </c>
      <c r="D93" s="7"/>
      <c r="E93" s="7"/>
      <c r="F93" s="31">
        <f aca="true" t="shared" si="1" ref="F93:G95">F94</f>
        <v>3</v>
      </c>
      <c r="G93" s="31">
        <f t="shared" si="1"/>
        <v>3</v>
      </c>
    </row>
    <row r="94" spans="1:7" ht="25.5">
      <c r="A94" s="11" t="s">
        <v>148</v>
      </c>
      <c r="B94" s="7" t="s">
        <v>16</v>
      </c>
      <c r="C94" s="7" t="s">
        <v>75</v>
      </c>
      <c r="D94" s="7" t="s">
        <v>76</v>
      </c>
      <c r="E94" s="7"/>
      <c r="F94" s="31">
        <f t="shared" si="1"/>
        <v>3</v>
      </c>
      <c r="G94" s="31">
        <f t="shared" si="1"/>
        <v>3</v>
      </c>
    </row>
    <row r="95" spans="1:7" ht="38.25">
      <c r="A95" s="12" t="s">
        <v>164</v>
      </c>
      <c r="B95" s="7" t="s">
        <v>16</v>
      </c>
      <c r="C95" s="7" t="s">
        <v>75</v>
      </c>
      <c r="D95" s="7" t="s">
        <v>76</v>
      </c>
      <c r="E95" s="7" t="s">
        <v>31</v>
      </c>
      <c r="F95" s="31">
        <f t="shared" si="1"/>
        <v>3</v>
      </c>
      <c r="G95" s="31">
        <f t="shared" si="1"/>
        <v>3</v>
      </c>
    </row>
    <row r="96" spans="1:7" ht="38.25">
      <c r="A96" s="12" t="s">
        <v>163</v>
      </c>
      <c r="B96" s="7" t="s">
        <v>16</v>
      </c>
      <c r="C96" s="7" t="s">
        <v>75</v>
      </c>
      <c r="D96" s="7" t="s">
        <v>76</v>
      </c>
      <c r="E96" s="7" t="s">
        <v>32</v>
      </c>
      <c r="F96" s="31">
        <v>3</v>
      </c>
      <c r="G96" s="33">
        <v>3</v>
      </c>
    </row>
    <row r="97" spans="1:7" ht="12.75">
      <c r="A97" s="12" t="s">
        <v>77</v>
      </c>
      <c r="B97" s="7" t="s">
        <v>16</v>
      </c>
      <c r="C97" s="7" t="s">
        <v>78</v>
      </c>
      <c r="D97" s="7"/>
      <c r="E97" s="7"/>
      <c r="F97" s="31">
        <f>F98+F134</f>
        <v>2228.89</v>
      </c>
      <c r="G97" s="31">
        <f>G98+G134</f>
        <v>2255.27</v>
      </c>
    </row>
    <row r="98" spans="1:7" ht="12.75">
      <c r="A98" s="11" t="s">
        <v>79</v>
      </c>
      <c r="B98" s="7" t="s">
        <v>16</v>
      </c>
      <c r="C98" s="7" t="s">
        <v>80</v>
      </c>
      <c r="D98" s="7"/>
      <c r="E98" s="7"/>
      <c r="F98" s="31">
        <f>F106+F115+F101</f>
        <v>2228.89</v>
      </c>
      <c r="G98" s="31">
        <f>G106+G115+G101</f>
        <v>2255.27</v>
      </c>
    </row>
    <row r="99" spans="1:7" ht="51" hidden="1">
      <c r="A99" s="11" t="s">
        <v>153</v>
      </c>
      <c r="B99" s="7" t="s">
        <v>16</v>
      </c>
      <c r="C99" s="7" t="s">
        <v>80</v>
      </c>
      <c r="D99" s="22" t="s">
        <v>152</v>
      </c>
      <c r="E99" s="7"/>
      <c r="F99" s="31">
        <f>F100</f>
        <v>0</v>
      </c>
      <c r="G99" s="33"/>
    </row>
    <row r="100" spans="1:7" ht="38.25" hidden="1">
      <c r="A100" s="12" t="s">
        <v>164</v>
      </c>
      <c r="B100" s="7" t="s">
        <v>16</v>
      </c>
      <c r="C100" s="7" t="s">
        <v>80</v>
      </c>
      <c r="D100" s="22" t="s">
        <v>152</v>
      </c>
      <c r="E100" s="7" t="s">
        <v>31</v>
      </c>
      <c r="F100" s="31">
        <f>F102</f>
        <v>0</v>
      </c>
      <c r="G100" s="33"/>
    </row>
    <row r="101" spans="1:7" ht="38.25">
      <c r="A101" s="12" t="s">
        <v>163</v>
      </c>
      <c r="B101" s="7" t="s">
        <v>16</v>
      </c>
      <c r="C101" s="7" t="s">
        <v>80</v>
      </c>
      <c r="D101" s="22" t="s">
        <v>152</v>
      </c>
      <c r="E101" s="7"/>
      <c r="F101" s="31">
        <f>F103</f>
        <v>376.77000000000004</v>
      </c>
      <c r="G101" s="33">
        <f>G103</f>
        <v>391.84999999999997</v>
      </c>
    </row>
    <row r="102" spans="1:7" ht="38.25" hidden="1">
      <c r="A102" s="12" t="s">
        <v>163</v>
      </c>
      <c r="B102" s="7" t="s">
        <v>16</v>
      </c>
      <c r="C102" s="7" t="s">
        <v>80</v>
      </c>
      <c r="D102" s="22" t="s">
        <v>152</v>
      </c>
      <c r="E102" s="7" t="s">
        <v>32</v>
      </c>
      <c r="F102" s="31"/>
      <c r="G102" s="33"/>
    </row>
    <row r="103" spans="1:7" ht="63.75">
      <c r="A103" s="12" t="s">
        <v>150</v>
      </c>
      <c r="B103" s="7" t="s">
        <v>16</v>
      </c>
      <c r="C103" s="7" t="s">
        <v>80</v>
      </c>
      <c r="D103" s="22" t="s">
        <v>152</v>
      </c>
      <c r="E103" s="7"/>
      <c r="F103" s="31">
        <f>F104</f>
        <v>376.77000000000004</v>
      </c>
      <c r="G103" s="33">
        <f>G104</f>
        <v>391.84999999999997</v>
      </c>
    </row>
    <row r="104" spans="1:7" ht="38.25">
      <c r="A104" s="12" t="s">
        <v>164</v>
      </c>
      <c r="B104" s="7" t="s">
        <v>16</v>
      </c>
      <c r="C104" s="7" t="s">
        <v>80</v>
      </c>
      <c r="D104" s="22" t="s">
        <v>152</v>
      </c>
      <c r="E104" s="7" t="s">
        <v>31</v>
      </c>
      <c r="F104" s="31">
        <f>372.3+4.47</f>
        <v>376.77000000000004</v>
      </c>
      <c r="G104" s="33">
        <f>387.2+4.65</f>
        <v>391.84999999999997</v>
      </c>
    </row>
    <row r="105" spans="1:7" ht="27.75" customHeight="1">
      <c r="A105" s="12" t="s">
        <v>163</v>
      </c>
      <c r="B105" s="7" t="s">
        <v>16</v>
      </c>
      <c r="C105" s="7" t="s">
        <v>80</v>
      </c>
      <c r="D105" s="22" t="s">
        <v>152</v>
      </c>
      <c r="E105" s="7" t="s">
        <v>32</v>
      </c>
      <c r="F105" s="31">
        <v>372.3</v>
      </c>
      <c r="G105" s="33">
        <v>387.2</v>
      </c>
    </row>
    <row r="106" spans="1:7" ht="63.75">
      <c r="A106" s="11" t="s">
        <v>150</v>
      </c>
      <c r="B106" s="7" t="s">
        <v>16</v>
      </c>
      <c r="C106" s="7" t="s">
        <v>80</v>
      </c>
      <c r="D106" s="22" t="s">
        <v>144</v>
      </c>
      <c r="E106" s="7"/>
      <c r="F106" s="31">
        <f>F112</f>
        <v>1578.82</v>
      </c>
      <c r="G106" s="31">
        <f>G112</f>
        <v>1578.82</v>
      </c>
    </row>
    <row r="107" spans="1:7" ht="38.25" hidden="1">
      <c r="A107" s="12" t="s">
        <v>164</v>
      </c>
      <c r="B107" s="7" t="s">
        <v>16</v>
      </c>
      <c r="C107" s="7" t="s">
        <v>80</v>
      </c>
      <c r="D107" s="22" t="s">
        <v>149</v>
      </c>
      <c r="E107" s="7" t="s">
        <v>31</v>
      </c>
      <c r="F107" s="31">
        <f>F108</f>
        <v>0</v>
      </c>
      <c r="G107" s="33"/>
    </row>
    <row r="108" spans="1:7" ht="38.25" hidden="1">
      <c r="A108" s="12" t="s">
        <v>163</v>
      </c>
      <c r="B108" s="7" t="s">
        <v>16</v>
      </c>
      <c r="C108" s="7" t="s">
        <v>80</v>
      </c>
      <c r="D108" s="22" t="s">
        <v>149</v>
      </c>
      <c r="E108" s="7" t="s">
        <v>32</v>
      </c>
      <c r="F108" s="31"/>
      <c r="G108" s="33"/>
    </row>
    <row r="109" spans="1:7" ht="51" hidden="1">
      <c r="A109" s="11" t="s">
        <v>145</v>
      </c>
      <c r="B109" s="7" t="s">
        <v>16</v>
      </c>
      <c r="C109" s="7" t="s">
        <v>80</v>
      </c>
      <c r="D109" s="22" t="s">
        <v>144</v>
      </c>
      <c r="E109" s="7"/>
      <c r="F109" s="31">
        <f>F110</f>
        <v>0</v>
      </c>
      <c r="G109" s="33"/>
    </row>
    <row r="110" spans="1:7" ht="38.25" hidden="1">
      <c r="A110" s="12" t="s">
        <v>164</v>
      </c>
      <c r="B110" s="7" t="s">
        <v>16</v>
      </c>
      <c r="C110" s="7" t="s">
        <v>80</v>
      </c>
      <c r="D110" s="22" t="s">
        <v>168</v>
      </c>
      <c r="E110" s="7" t="s">
        <v>31</v>
      </c>
      <c r="F110" s="31">
        <f>F111</f>
        <v>0</v>
      </c>
      <c r="G110" s="33"/>
    </row>
    <row r="111" spans="1:7" ht="38.25" hidden="1">
      <c r="A111" s="12" t="s">
        <v>163</v>
      </c>
      <c r="B111" s="7" t="s">
        <v>16</v>
      </c>
      <c r="C111" s="7" t="s">
        <v>80</v>
      </c>
      <c r="D111" s="22" t="s">
        <v>144</v>
      </c>
      <c r="E111" s="7" t="s">
        <v>32</v>
      </c>
      <c r="F111" s="31"/>
      <c r="G111" s="33"/>
    </row>
    <row r="112" spans="1:7" ht="63.75">
      <c r="A112" s="11" t="s">
        <v>143</v>
      </c>
      <c r="B112" s="7" t="s">
        <v>16</v>
      </c>
      <c r="C112" s="7" t="s">
        <v>80</v>
      </c>
      <c r="D112" s="22" t="s">
        <v>144</v>
      </c>
      <c r="E112" s="7"/>
      <c r="F112" s="31">
        <f>F113</f>
        <v>1578.82</v>
      </c>
      <c r="G112" s="31">
        <f>G113</f>
        <v>1578.82</v>
      </c>
    </row>
    <row r="113" spans="1:7" ht="38.25">
      <c r="A113" s="12" t="s">
        <v>164</v>
      </c>
      <c r="B113" s="7" t="s">
        <v>16</v>
      </c>
      <c r="C113" s="7" t="s">
        <v>80</v>
      </c>
      <c r="D113" s="22" t="s">
        <v>144</v>
      </c>
      <c r="E113" s="7" t="s">
        <v>31</v>
      </c>
      <c r="F113" s="31">
        <f>F114</f>
        <v>1578.82</v>
      </c>
      <c r="G113" s="31">
        <f>G114</f>
        <v>1578.82</v>
      </c>
    </row>
    <row r="114" spans="1:7" ht="38.25">
      <c r="A114" s="12" t="s">
        <v>163</v>
      </c>
      <c r="B114" s="7" t="s">
        <v>16</v>
      </c>
      <c r="C114" s="7" t="s">
        <v>80</v>
      </c>
      <c r="D114" s="22" t="s">
        <v>144</v>
      </c>
      <c r="E114" s="7" t="s">
        <v>32</v>
      </c>
      <c r="F114" s="31">
        <f>18.72+1560.1</f>
        <v>1578.82</v>
      </c>
      <c r="G114" s="33">
        <f>F114</f>
        <v>1578.82</v>
      </c>
    </row>
    <row r="115" spans="1:7" ht="38.25">
      <c r="A115" s="11" t="s">
        <v>151</v>
      </c>
      <c r="B115" s="7" t="s">
        <v>16</v>
      </c>
      <c r="C115" s="7" t="s">
        <v>80</v>
      </c>
      <c r="D115" s="7" t="s">
        <v>81</v>
      </c>
      <c r="E115" s="7"/>
      <c r="F115" s="31">
        <f>F116</f>
        <v>273.3</v>
      </c>
      <c r="G115" s="31">
        <f>G116</f>
        <v>284.6</v>
      </c>
    </row>
    <row r="116" spans="1:7" ht="38.25">
      <c r="A116" s="12" t="s">
        <v>164</v>
      </c>
      <c r="B116" s="7" t="s">
        <v>16</v>
      </c>
      <c r="C116" s="7" t="s">
        <v>80</v>
      </c>
      <c r="D116" s="7" t="s">
        <v>81</v>
      </c>
      <c r="E116" s="7" t="s">
        <v>31</v>
      </c>
      <c r="F116" s="31">
        <f>F117</f>
        <v>273.3</v>
      </c>
      <c r="G116" s="31">
        <f>G117</f>
        <v>284.6</v>
      </c>
    </row>
    <row r="117" spans="1:7" ht="38.25">
      <c r="A117" s="12" t="s">
        <v>163</v>
      </c>
      <c r="B117" s="7" t="s">
        <v>16</v>
      </c>
      <c r="C117" s="7" t="s">
        <v>80</v>
      </c>
      <c r="D117" s="7" t="s">
        <v>81</v>
      </c>
      <c r="E117" s="7" t="s">
        <v>32</v>
      </c>
      <c r="F117" s="31">
        <v>273.3</v>
      </c>
      <c r="G117" s="33">
        <v>284.6</v>
      </c>
    </row>
    <row r="118" spans="1:7" ht="39" customHeight="1" hidden="1">
      <c r="A118" s="11" t="s">
        <v>173</v>
      </c>
      <c r="B118" s="7" t="s">
        <v>16</v>
      </c>
      <c r="C118" s="7" t="s">
        <v>80</v>
      </c>
      <c r="D118" s="23" t="s">
        <v>172</v>
      </c>
      <c r="E118" s="7"/>
      <c r="F118" s="31">
        <f>F119</f>
        <v>0</v>
      </c>
      <c r="G118" s="33"/>
    </row>
    <row r="119" spans="1:7" ht="38.25" hidden="1">
      <c r="A119" s="12" t="s">
        <v>164</v>
      </c>
      <c r="B119" s="7" t="s">
        <v>16</v>
      </c>
      <c r="C119" s="7" t="s">
        <v>80</v>
      </c>
      <c r="D119" s="23" t="s">
        <v>172</v>
      </c>
      <c r="E119" s="7" t="s">
        <v>31</v>
      </c>
      <c r="F119" s="31">
        <f>F120</f>
        <v>0</v>
      </c>
      <c r="G119" s="33"/>
    </row>
    <row r="120" spans="1:7" ht="38.25" hidden="1">
      <c r="A120" s="12" t="s">
        <v>163</v>
      </c>
      <c r="B120" s="7" t="s">
        <v>16</v>
      </c>
      <c r="C120" s="7" t="s">
        <v>80</v>
      </c>
      <c r="D120" s="23" t="s">
        <v>172</v>
      </c>
      <c r="E120" s="7" t="s">
        <v>32</v>
      </c>
      <c r="F120" s="31">
        <v>0</v>
      </c>
      <c r="G120" s="33"/>
    </row>
    <row r="121" spans="1:7" ht="25.5" hidden="1">
      <c r="A121" s="12" t="s">
        <v>82</v>
      </c>
      <c r="B121" s="7" t="s">
        <v>16</v>
      </c>
      <c r="C121" s="7" t="s">
        <v>83</v>
      </c>
      <c r="D121" s="7"/>
      <c r="E121" s="7"/>
      <c r="F121" s="31">
        <f>F128</f>
        <v>0</v>
      </c>
      <c r="G121" s="33"/>
    </row>
    <row r="122" spans="1:7" ht="25.5" hidden="1">
      <c r="A122" s="12" t="s">
        <v>84</v>
      </c>
      <c r="B122" s="7" t="s">
        <v>16</v>
      </c>
      <c r="C122" s="7" t="s">
        <v>83</v>
      </c>
      <c r="D122" s="7" t="s">
        <v>85</v>
      </c>
      <c r="E122" s="7"/>
      <c r="F122" s="31">
        <v>0</v>
      </c>
      <c r="G122" s="33"/>
    </row>
    <row r="123" spans="1:7" ht="12.75" hidden="1">
      <c r="A123" s="12" t="s">
        <v>55</v>
      </c>
      <c r="B123" s="7" t="s">
        <v>16</v>
      </c>
      <c r="C123" s="7" t="s">
        <v>83</v>
      </c>
      <c r="D123" s="7" t="s">
        <v>85</v>
      </c>
      <c r="E123" s="7" t="s">
        <v>56</v>
      </c>
      <c r="F123" s="31">
        <v>0</v>
      </c>
      <c r="G123" s="33"/>
    </row>
    <row r="124" spans="1:7" ht="12.75" hidden="1">
      <c r="A124" s="12" t="s">
        <v>55</v>
      </c>
      <c r="B124" s="7" t="s">
        <v>16</v>
      </c>
      <c r="C124" s="7" t="s">
        <v>83</v>
      </c>
      <c r="D124" s="7" t="s">
        <v>85</v>
      </c>
      <c r="E124" s="7" t="s">
        <v>57</v>
      </c>
      <c r="F124" s="31">
        <v>0</v>
      </c>
      <c r="G124" s="33"/>
    </row>
    <row r="125" spans="1:7" ht="38.25" hidden="1">
      <c r="A125" s="12" t="s">
        <v>86</v>
      </c>
      <c r="B125" s="7" t="s">
        <v>16</v>
      </c>
      <c r="C125" s="7" t="s">
        <v>83</v>
      </c>
      <c r="D125" s="7" t="s">
        <v>87</v>
      </c>
      <c r="E125" s="7"/>
      <c r="F125" s="31">
        <v>0</v>
      </c>
      <c r="G125" s="33"/>
    </row>
    <row r="126" spans="1:7" ht="12.75" hidden="1">
      <c r="A126" s="12" t="s">
        <v>55</v>
      </c>
      <c r="B126" s="7" t="s">
        <v>16</v>
      </c>
      <c r="C126" s="7" t="s">
        <v>83</v>
      </c>
      <c r="D126" s="7" t="s">
        <v>87</v>
      </c>
      <c r="E126" s="7" t="s">
        <v>56</v>
      </c>
      <c r="F126" s="31">
        <v>0</v>
      </c>
      <c r="G126" s="33"/>
    </row>
    <row r="127" spans="1:7" ht="12.75" hidden="1">
      <c r="A127" s="12" t="s">
        <v>55</v>
      </c>
      <c r="B127" s="7" t="s">
        <v>16</v>
      </c>
      <c r="C127" s="7" t="s">
        <v>83</v>
      </c>
      <c r="D127" s="7" t="s">
        <v>87</v>
      </c>
      <c r="E127" s="7" t="s">
        <v>57</v>
      </c>
      <c r="F127" s="31">
        <v>0</v>
      </c>
      <c r="G127" s="33"/>
    </row>
    <row r="128" spans="1:7" ht="25.5" hidden="1">
      <c r="A128" s="12" t="s">
        <v>88</v>
      </c>
      <c r="B128" s="7" t="s">
        <v>16</v>
      </c>
      <c r="C128" s="7" t="s">
        <v>83</v>
      </c>
      <c r="D128" s="7" t="s">
        <v>89</v>
      </c>
      <c r="E128" s="7"/>
      <c r="F128" s="31">
        <f>F129</f>
        <v>0</v>
      </c>
      <c r="G128" s="33"/>
    </row>
    <row r="129" spans="1:7" ht="25.5" hidden="1">
      <c r="A129" s="12" t="s">
        <v>88</v>
      </c>
      <c r="B129" s="7" t="s">
        <v>16</v>
      </c>
      <c r="C129" s="7" t="s">
        <v>83</v>
      </c>
      <c r="D129" s="7" t="s">
        <v>89</v>
      </c>
      <c r="E129" s="7" t="s">
        <v>31</v>
      </c>
      <c r="F129" s="31">
        <f>F130</f>
        <v>0</v>
      </c>
      <c r="G129" s="33"/>
    </row>
    <row r="130" spans="1:7" ht="25.5" hidden="1">
      <c r="A130" s="12" t="s">
        <v>88</v>
      </c>
      <c r="B130" s="7" t="s">
        <v>16</v>
      </c>
      <c r="C130" s="7" t="s">
        <v>83</v>
      </c>
      <c r="D130" s="7" t="s">
        <v>89</v>
      </c>
      <c r="E130" s="7" t="s">
        <v>32</v>
      </c>
      <c r="F130" s="31"/>
      <c r="G130" s="33"/>
    </row>
    <row r="131" spans="1:7" ht="25.5" hidden="1">
      <c r="A131" s="12" t="s">
        <v>88</v>
      </c>
      <c r="B131" s="7" t="s">
        <v>16</v>
      </c>
      <c r="C131" s="7" t="s">
        <v>83</v>
      </c>
      <c r="D131" s="7" t="s">
        <v>85</v>
      </c>
      <c r="E131" s="7" t="s">
        <v>57</v>
      </c>
      <c r="F131" s="31">
        <v>0</v>
      </c>
      <c r="G131" s="33"/>
    </row>
    <row r="132" spans="1:7" ht="12.75" hidden="1">
      <c r="A132" s="28" t="s">
        <v>33</v>
      </c>
      <c r="B132" s="9" t="s">
        <v>16</v>
      </c>
      <c r="C132" s="9" t="s">
        <v>83</v>
      </c>
      <c r="D132" s="9" t="s">
        <v>89</v>
      </c>
      <c r="E132" s="9" t="s">
        <v>34</v>
      </c>
      <c r="F132" s="34">
        <v>0</v>
      </c>
      <c r="G132" s="33"/>
    </row>
    <row r="133" spans="1:7" ht="12.75" hidden="1">
      <c r="A133" s="28" t="s">
        <v>53</v>
      </c>
      <c r="B133" s="9" t="s">
        <v>16</v>
      </c>
      <c r="C133" s="9" t="s">
        <v>83</v>
      </c>
      <c r="D133" s="9" t="s">
        <v>89</v>
      </c>
      <c r="E133" s="9" t="s">
        <v>54</v>
      </c>
      <c r="F133" s="34">
        <v>0</v>
      </c>
      <c r="G133" s="33"/>
    </row>
    <row r="134" spans="1:7" ht="25.5" hidden="1">
      <c r="A134" s="12" t="s">
        <v>82</v>
      </c>
      <c r="B134" s="7" t="s">
        <v>16</v>
      </c>
      <c r="C134" s="7" t="s">
        <v>83</v>
      </c>
      <c r="D134" s="7"/>
      <c r="E134" s="7"/>
      <c r="F134" s="31">
        <f>F135</f>
        <v>0</v>
      </c>
      <c r="G134" s="33"/>
    </row>
    <row r="135" spans="1:7" ht="25.5" hidden="1">
      <c r="A135" s="12" t="s">
        <v>88</v>
      </c>
      <c r="B135" s="7" t="s">
        <v>16</v>
      </c>
      <c r="C135" s="7" t="s">
        <v>83</v>
      </c>
      <c r="D135" s="7" t="s">
        <v>175</v>
      </c>
      <c r="E135" s="7"/>
      <c r="F135" s="31">
        <f>F136</f>
        <v>0</v>
      </c>
      <c r="G135" s="33"/>
    </row>
    <row r="136" spans="1:7" ht="12.75" hidden="1">
      <c r="A136" s="12" t="s">
        <v>33</v>
      </c>
      <c r="B136" s="7" t="s">
        <v>16</v>
      </c>
      <c r="C136" s="7" t="s">
        <v>83</v>
      </c>
      <c r="D136" s="7" t="s">
        <v>175</v>
      </c>
      <c r="E136" s="7" t="s">
        <v>31</v>
      </c>
      <c r="F136" s="31">
        <f>F137</f>
        <v>0</v>
      </c>
      <c r="G136" s="33"/>
    </row>
    <row r="137" spans="1:7" ht="38.25" hidden="1">
      <c r="A137" s="12" t="s">
        <v>164</v>
      </c>
      <c r="B137" s="7" t="s">
        <v>16</v>
      </c>
      <c r="C137" s="7" t="s">
        <v>83</v>
      </c>
      <c r="D137" s="7" t="s">
        <v>175</v>
      </c>
      <c r="E137" s="7" t="s">
        <v>32</v>
      </c>
      <c r="F137" s="31">
        <v>0</v>
      </c>
      <c r="G137" s="33"/>
    </row>
    <row r="138" spans="1:7" ht="25.5">
      <c r="A138" s="12" t="s">
        <v>90</v>
      </c>
      <c r="B138" s="7" t="s">
        <v>16</v>
      </c>
      <c r="C138" s="7" t="s">
        <v>91</v>
      </c>
      <c r="D138" s="7"/>
      <c r="E138" s="7"/>
      <c r="F138" s="31">
        <f>F143</f>
        <v>296.59999999999997</v>
      </c>
      <c r="G138" s="31">
        <f>G143</f>
        <v>296.59999999999997</v>
      </c>
    </row>
    <row r="139" spans="1:7" ht="12.75" hidden="1">
      <c r="A139" s="12" t="s">
        <v>92</v>
      </c>
      <c r="B139" s="7" t="s">
        <v>16</v>
      </c>
      <c r="C139" s="7" t="s">
        <v>93</v>
      </c>
      <c r="D139" s="7"/>
      <c r="E139" s="7"/>
      <c r="F139" s="31">
        <v>0</v>
      </c>
      <c r="G139" s="33"/>
    </row>
    <row r="140" spans="1:7" ht="38.25" hidden="1">
      <c r="A140" s="12" t="s">
        <v>94</v>
      </c>
      <c r="B140" s="7" t="s">
        <v>16</v>
      </c>
      <c r="C140" s="7" t="s">
        <v>93</v>
      </c>
      <c r="D140" s="7" t="s">
        <v>95</v>
      </c>
      <c r="E140" s="7"/>
      <c r="F140" s="31">
        <v>0</v>
      </c>
      <c r="G140" s="33"/>
    </row>
    <row r="141" spans="1:7" ht="38.25" hidden="1">
      <c r="A141" s="12" t="s">
        <v>30</v>
      </c>
      <c r="B141" s="7" t="s">
        <v>16</v>
      </c>
      <c r="C141" s="7" t="s">
        <v>93</v>
      </c>
      <c r="D141" s="7" t="s">
        <v>95</v>
      </c>
      <c r="E141" s="7" t="s">
        <v>31</v>
      </c>
      <c r="F141" s="31">
        <v>0</v>
      </c>
      <c r="G141" s="33"/>
    </row>
    <row r="142" spans="1:7" ht="38.25" hidden="1">
      <c r="A142" s="12" t="s">
        <v>30</v>
      </c>
      <c r="B142" s="7" t="s">
        <v>16</v>
      </c>
      <c r="C142" s="7" t="s">
        <v>93</v>
      </c>
      <c r="D142" s="7" t="s">
        <v>95</v>
      </c>
      <c r="E142" s="7" t="s">
        <v>32</v>
      </c>
      <c r="F142" s="31">
        <v>0</v>
      </c>
      <c r="G142" s="33"/>
    </row>
    <row r="143" spans="1:7" ht="12.75">
      <c r="A143" s="12" t="s">
        <v>96</v>
      </c>
      <c r="B143" s="7" t="s">
        <v>16</v>
      </c>
      <c r="C143" s="7" t="s">
        <v>97</v>
      </c>
      <c r="D143" s="7"/>
      <c r="E143" s="7"/>
      <c r="F143" s="31">
        <f>F144+F150+F159</f>
        <v>296.59999999999997</v>
      </c>
      <c r="G143" s="31">
        <f>G144+G150+G159</f>
        <v>296.59999999999997</v>
      </c>
    </row>
    <row r="144" spans="1:7" ht="12.75">
      <c r="A144" s="12" t="s">
        <v>178</v>
      </c>
      <c r="B144" s="7" t="s">
        <v>16</v>
      </c>
      <c r="C144" s="7" t="s">
        <v>97</v>
      </c>
      <c r="D144" s="7" t="s">
        <v>177</v>
      </c>
      <c r="E144" s="7"/>
      <c r="F144" s="31">
        <f>F145</f>
        <v>263.4</v>
      </c>
      <c r="G144" s="31">
        <f>G145</f>
        <v>263.4</v>
      </c>
    </row>
    <row r="145" spans="1:7" ht="38.25">
      <c r="A145" s="12" t="s">
        <v>164</v>
      </c>
      <c r="B145" s="7" t="s">
        <v>16</v>
      </c>
      <c r="C145" s="7" t="s">
        <v>97</v>
      </c>
      <c r="D145" s="7" t="s">
        <v>177</v>
      </c>
      <c r="E145" s="7" t="s">
        <v>31</v>
      </c>
      <c r="F145" s="31">
        <f>F146</f>
        <v>263.4</v>
      </c>
      <c r="G145" s="31">
        <f>G146</f>
        <v>263.4</v>
      </c>
    </row>
    <row r="146" spans="1:7" ht="38.25">
      <c r="A146" s="12" t="s">
        <v>163</v>
      </c>
      <c r="B146" s="7" t="s">
        <v>16</v>
      </c>
      <c r="C146" s="7" t="s">
        <v>97</v>
      </c>
      <c r="D146" s="7" t="s">
        <v>177</v>
      </c>
      <c r="E146" s="7" t="s">
        <v>32</v>
      </c>
      <c r="F146" s="31">
        <f>263.4</f>
        <v>263.4</v>
      </c>
      <c r="G146" s="31">
        <f>263.4</f>
        <v>263.4</v>
      </c>
    </row>
    <row r="147" spans="1:7" ht="12.75" hidden="1">
      <c r="A147" s="12" t="s">
        <v>98</v>
      </c>
      <c r="B147" s="7" t="s">
        <v>16</v>
      </c>
      <c r="C147" s="7" t="s">
        <v>97</v>
      </c>
      <c r="D147" s="7" t="s">
        <v>99</v>
      </c>
      <c r="E147" s="7"/>
      <c r="F147" s="31">
        <f>F148</f>
        <v>0</v>
      </c>
      <c r="G147" s="33"/>
    </row>
    <row r="148" spans="1:7" ht="38.25" hidden="1">
      <c r="A148" s="12" t="s">
        <v>164</v>
      </c>
      <c r="B148" s="7" t="s">
        <v>16</v>
      </c>
      <c r="C148" s="7" t="s">
        <v>97</v>
      </c>
      <c r="D148" s="7" t="s">
        <v>99</v>
      </c>
      <c r="E148" s="7" t="s">
        <v>31</v>
      </c>
      <c r="F148" s="31">
        <f>F149</f>
        <v>0</v>
      </c>
      <c r="G148" s="33"/>
    </row>
    <row r="149" spans="1:7" ht="38.25" hidden="1">
      <c r="A149" s="12" t="s">
        <v>163</v>
      </c>
      <c r="B149" s="7" t="s">
        <v>16</v>
      </c>
      <c r="C149" s="7" t="s">
        <v>97</v>
      </c>
      <c r="D149" s="7" t="s">
        <v>99</v>
      </c>
      <c r="E149" s="7" t="s">
        <v>32</v>
      </c>
      <c r="F149" s="31">
        <v>0</v>
      </c>
      <c r="G149" s="33"/>
    </row>
    <row r="150" spans="1:7" ht="25.5">
      <c r="A150" s="11" t="s">
        <v>102</v>
      </c>
      <c r="B150" s="7" t="s">
        <v>16</v>
      </c>
      <c r="C150" s="7" t="s">
        <v>97</v>
      </c>
      <c r="D150" s="7" t="s">
        <v>103</v>
      </c>
      <c r="E150" s="7"/>
      <c r="F150" s="31">
        <f>F151</f>
        <v>33.2</v>
      </c>
      <c r="G150" s="31">
        <f>G151</f>
        <v>33.2</v>
      </c>
    </row>
    <row r="151" spans="1:7" ht="38.25">
      <c r="A151" s="12" t="s">
        <v>164</v>
      </c>
      <c r="B151" s="7" t="s">
        <v>16</v>
      </c>
      <c r="C151" s="7" t="s">
        <v>97</v>
      </c>
      <c r="D151" s="7" t="s">
        <v>103</v>
      </c>
      <c r="E151" s="7" t="s">
        <v>31</v>
      </c>
      <c r="F151" s="31">
        <f>F152</f>
        <v>33.2</v>
      </c>
      <c r="G151" s="31">
        <f>G152</f>
        <v>33.2</v>
      </c>
    </row>
    <row r="152" spans="1:7" ht="38.25">
      <c r="A152" s="12" t="s">
        <v>163</v>
      </c>
      <c r="B152" s="7" t="s">
        <v>16</v>
      </c>
      <c r="C152" s="7" t="s">
        <v>97</v>
      </c>
      <c r="D152" s="7" t="s">
        <v>103</v>
      </c>
      <c r="E152" s="7" t="s">
        <v>32</v>
      </c>
      <c r="F152" s="31">
        <f>13.2+10+10</f>
        <v>33.2</v>
      </c>
      <c r="G152" s="33">
        <f>F152</f>
        <v>33.2</v>
      </c>
    </row>
    <row r="153" spans="1:7" ht="25.5" hidden="1">
      <c r="A153" s="12" t="s">
        <v>100</v>
      </c>
      <c r="B153" s="7" t="s">
        <v>16</v>
      </c>
      <c r="C153" s="7" t="s">
        <v>97</v>
      </c>
      <c r="D153" s="7" t="s">
        <v>101</v>
      </c>
      <c r="E153" s="7"/>
      <c r="F153" s="31">
        <v>0</v>
      </c>
      <c r="G153" s="33"/>
    </row>
    <row r="154" spans="1:7" ht="38.25" hidden="1">
      <c r="A154" s="12" t="s">
        <v>30</v>
      </c>
      <c r="B154" s="7" t="s">
        <v>16</v>
      </c>
      <c r="C154" s="7" t="s">
        <v>97</v>
      </c>
      <c r="D154" s="7" t="s">
        <v>101</v>
      </c>
      <c r="E154" s="7" t="s">
        <v>31</v>
      </c>
      <c r="F154" s="31">
        <v>0</v>
      </c>
      <c r="G154" s="33"/>
    </row>
    <row r="155" spans="1:7" ht="38.25" hidden="1">
      <c r="A155" s="12" t="s">
        <v>30</v>
      </c>
      <c r="B155" s="7" t="s">
        <v>16</v>
      </c>
      <c r="C155" s="7" t="s">
        <v>97</v>
      </c>
      <c r="D155" s="7" t="s">
        <v>101</v>
      </c>
      <c r="E155" s="7" t="s">
        <v>32</v>
      </c>
      <c r="F155" s="31">
        <v>0</v>
      </c>
      <c r="G155" s="33"/>
    </row>
    <row r="156" spans="1:7" ht="25.5" hidden="1">
      <c r="A156" s="12" t="s">
        <v>102</v>
      </c>
      <c r="B156" s="7" t="s">
        <v>16</v>
      </c>
      <c r="C156" s="7" t="s">
        <v>97</v>
      </c>
      <c r="D156" s="7" t="s">
        <v>103</v>
      </c>
      <c r="E156" s="7"/>
      <c r="F156" s="31">
        <v>0</v>
      </c>
      <c r="G156" s="33"/>
    </row>
    <row r="157" spans="1:7" ht="38.25" hidden="1">
      <c r="A157" s="12" t="s">
        <v>30</v>
      </c>
      <c r="B157" s="7" t="s">
        <v>16</v>
      </c>
      <c r="C157" s="7" t="s">
        <v>97</v>
      </c>
      <c r="D157" s="7" t="s">
        <v>103</v>
      </c>
      <c r="E157" s="7" t="s">
        <v>31</v>
      </c>
      <c r="F157" s="31">
        <v>0</v>
      </c>
      <c r="G157" s="33"/>
    </row>
    <row r="158" spans="1:7" ht="38.25" hidden="1">
      <c r="A158" s="12" t="s">
        <v>30</v>
      </c>
      <c r="B158" s="7" t="s">
        <v>16</v>
      </c>
      <c r="C158" s="7" t="s">
        <v>97</v>
      </c>
      <c r="D158" s="7" t="s">
        <v>103</v>
      </c>
      <c r="E158" s="7" t="s">
        <v>32</v>
      </c>
      <c r="F158" s="31">
        <v>0</v>
      </c>
      <c r="G158" s="33"/>
    </row>
    <row r="159" spans="1:7" ht="25.5" hidden="1">
      <c r="A159" s="11" t="s">
        <v>154</v>
      </c>
      <c r="B159" s="7" t="s">
        <v>16</v>
      </c>
      <c r="C159" s="7" t="s">
        <v>97</v>
      </c>
      <c r="D159" s="7" t="s">
        <v>176</v>
      </c>
      <c r="E159" s="7"/>
      <c r="F159" s="31">
        <f>F160</f>
        <v>0</v>
      </c>
      <c r="G159" s="33"/>
    </row>
    <row r="160" spans="1:7" ht="38.25" hidden="1">
      <c r="A160" s="12" t="s">
        <v>164</v>
      </c>
      <c r="B160" s="7" t="s">
        <v>16</v>
      </c>
      <c r="C160" s="7" t="s">
        <v>97</v>
      </c>
      <c r="D160" s="7" t="s">
        <v>176</v>
      </c>
      <c r="E160" s="7" t="s">
        <v>31</v>
      </c>
      <c r="F160" s="31">
        <f>F161</f>
        <v>0</v>
      </c>
      <c r="G160" s="33"/>
    </row>
    <row r="161" spans="1:7" ht="38.25" hidden="1">
      <c r="A161" s="12" t="s">
        <v>163</v>
      </c>
      <c r="B161" s="7" t="s">
        <v>16</v>
      </c>
      <c r="C161" s="7" t="s">
        <v>97</v>
      </c>
      <c r="D161" s="7" t="s">
        <v>176</v>
      </c>
      <c r="E161" s="7" t="s">
        <v>32</v>
      </c>
      <c r="F161" s="31"/>
      <c r="G161" s="33"/>
    </row>
    <row r="162" spans="1:7" ht="12.75">
      <c r="A162" s="12" t="s">
        <v>104</v>
      </c>
      <c r="B162" s="7" t="s">
        <v>16</v>
      </c>
      <c r="C162" s="7" t="s">
        <v>105</v>
      </c>
      <c r="D162" s="7"/>
      <c r="E162" s="7"/>
      <c r="F162" s="31">
        <f>F163</f>
        <v>0</v>
      </c>
      <c r="G162" s="33">
        <v>0</v>
      </c>
    </row>
    <row r="163" spans="1:7" ht="12.75">
      <c r="A163" s="12" t="s">
        <v>106</v>
      </c>
      <c r="B163" s="7" t="s">
        <v>16</v>
      </c>
      <c r="C163" s="7" t="s">
        <v>107</v>
      </c>
      <c r="D163" s="7"/>
      <c r="E163" s="7"/>
      <c r="F163" s="31">
        <f>F167+F172+F164</f>
        <v>0</v>
      </c>
      <c r="G163" s="33">
        <v>0</v>
      </c>
    </row>
    <row r="164" spans="1:7" ht="25.5" hidden="1">
      <c r="A164" s="29" t="s">
        <v>111</v>
      </c>
      <c r="B164" s="7" t="s">
        <v>16</v>
      </c>
      <c r="C164" s="7" t="s">
        <v>107</v>
      </c>
      <c r="D164" s="22" t="s">
        <v>112</v>
      </c>
      <c r="E164" s="7"/>
      <c r="F164" s="31"/>
      <c r="G164" s="33"/>
    </row>
    <row r="165" spans="1:7" ht="38.25" hidden="1">
      <c r="A165" s="12" t="s">
        <v>164</v>
      </c>
      <c r="B165" s="7" t="s">
        <v>16</v>
      </c>
      <c r="C165" s="7" t="s">
        <v>107</v>
      </c>
      <c r="D165" s="22" t="s">
        <v>112</v>
      </c>
      <c r="E165" s="7" t="s">
        <v>31</v>
      </c>
      <c r="F165" s="31"/>
      <c r="G165" s="33"/>
    </row>
    <row r="166" spans="1:7" ht="38.25" hidden="1">
      <c r="A166" s="12" t="s">
        <v>163</v>
      </c>
      <c r="B166" s="7" t="s">
        <v>16</v>
      </c>
      <c r="C166" s="7" t="s">
        <v>107</v>
      </c>
      <c r="D166" s="22" t="s">
        <v>112</v>
      </c>
      <c r="E166" s="7" t="s">
        <v>32</v>
      </c>
      <c r="F166" s="31"/>
      <c r="G166" s="33"/>
    </row>
    <row r="167" spans="1:7" ht="51">
      <c r="A167" s="11" t="s">
        <v>162</v>
      </c>
      <c r="B167" s="7" t="s">
        <v>16</v>
      </c>
      <c r="C167" s="7" t="s">
        <v>107</v>
      </c>
      <c r="D167" s="22" t="s">
        <v>161</v>
      </c>
      <c r="E167" s="7"/>
      <c r="F167" s="31">
        <f>F168</f>
        <v>0</v>
      </c>
      <c r="G167" s="33">
        <v>0</v>
      </c>
    </row>
    <row r="168" spans="1:7" ht="12.75">
      <c r="A168" s="12" t="s">
        <v>166</v>
      </c>
      <c r="B168" s="7" t="s">
        <v>16</v>
      </c>
      <c r="C168" s="7" t="s">
        <v>107</v>
      </c>
      <c r="D168" s="22" t="s">
        <v>161</v>
      </c>
      <c r="E168" s="7" t="s">
        <v>56</v>
      </c>
      <c r="F168" s="31">
        <f>F169+F170</f>
        <v>0</v>
      </c>
      <c r="G168" s="33">
        <v>0</v>
      </c>
    </row>
    <row r="169" spans="1:7" ht="12.75">
      <c r="A169" s="12" t="s">
        <v>55</v>
      </c>
      <c r="B169" s="7" t="s">
        <v>16</v>
      </c>
      <c r="C169" s="7" t="s">
        <v>107</v>
      </c>
      <c r="D169" s="22" t="s">
        <v>161</v>
      </c>
      <c r="E169" s="7" t="s">
        <v>57</v>
      </c>
      <c r="F169" s="31">
        <v>0</v>
      </c>
      <c r="G169" s="33">
        <v>0</v>
      </c>
    </row>
    <row r="170" spans="1:7" ht="76.5" hidden="1">
      <c r="A170" s="12" t="s">
        <v>108</v>
      </c>
      <c r="B170" s="7" t="s">
        <v>16</v>
      </c>
      <c r="C170" s="7" t="s">
        <v>107</v>
      </c>
      <c r="D170" s="7" t="s">
        <v>109</v>
      </c>
      <c r="E170" s="7"/>
      <c r="F170" s="31"/>
      <c r="G170" s="33"/>
    </row>
    <row r="171" spans="1:7" ht="76.5" hidden="1">
      <c r="A171" s="12" t="s">
        <v>108</v>
      </c>
      <c r="B171" s="7" t="s">
        <v>16</v>
      </c>
      <c r="C171" s="7" t="s">
        <v>107</v>
      </c>
      <c r="D171" s="7" t="s">
        <v>109</v>
      </c>
      <c r="E171" s="7" t="s">
        <v>110</v>
      </c>
      <c r="F171" s="31"/>
      <c r="G171" s="33"/>
    </row>
    <row r="172" spans="1:7" ht="25.5" hidden="1">
      <c r="A172" s="12" t="s">
        <v>111</v>
      </c>
      <c r="B172" s="7" t="s">
        <v>16</v>
      </c>
      <c r="C172" s="7" t="s">
        <v>107</v>
      </c>
      <c r="D172" s="7" t="s">
        <v>112</v>
      </c>
      <c r="E172" s="7"/>
      <c r="F172" s="31">
        <v>0</v>
      </c>
      <c r="G172" s="33"/>
    </row>
    <row r="173" spans="1:7" ht="38.25" hidden="1">
      <c r="A173" s="12" t="s">
        <v>30</v>
      </c>
      <c r="B173" s="7" t="s">
        <v>16</v>
      </c>
      <c r="C173" s="7" t="s">
        <v>107</v>
      </c>
      <c r="D173" s="7" t="s">
        <v>112</v>
      </c>
      <c r="E173" s="7" t="s">
        <v>31</v>
      </c>
      <c r="F173" s="31">
        <v>0</v>
      </c>
      <c r="G173" s="33"/>
    </row>
    <row r="174" spans="1:7" ht="38.25" hidden="1">
      <c r="A174" s="12" t="s">
        <v>30</v>
      </c>
      <c r="B174" s="7" t="s">
        <v>16</v>
      </c>
      <c r="C174" s="7" t="s">
        <v>107</v>
      </c>
      <c r="D174" s="7" t="s">
        <v>112</v>
      </c>
      <c r="E174" s="7" t="s">
        <v>32</v>
      </c>
      <c r="F174" s="31">
        <v>0</v>
      </c>
      <c r="G174" s="33"/>
    </row>
    <row r="175" spans="1:7" ht="12.75">
      <c r="A175" s="12" t="s">
        <v>113</v>
      </c>
      <c r="B175" s="7" t="s">
        <v>16</v>
      </c>
      <c r="C175" s="7" t="s">
        <v>114</v>
      </c>
      <c r="D175" s="7"/>
      <c r="E175" s="7"/>
      <c r="F175" s="31">
        <f>F177+F180</f>
        <v>22.05</v>
      </c>
      <c r="G175" s="31">
        <f>G177+G180</f>
        <v>22.05</v>
      </c>
    </row>
    <row r="176" spans="1:7" ht="25.5">
      <c r="A176" s="12" t="s">
        <v>115</v>
      </c>
      <c r="B176" s="7" t="s">
        <v>16</v>
      </c>
      <c r="C176" s="7" t="s">
        <v>116</v>
      </c>
      <c r="D176" s="7"/>
      <c r="E176" s="7"/>
      <c r="F176" s="31">
        <f aca="true" t="shared" si="2" ref="F176:G178">F177</f>
        <v>22.05</v>
      </c>
      <c r="G176" s="31">
        <f t="shared" si="2"/>
        <v>22.05</v>
      </c>
    </row>
    <row r="177" spans="1:7" ht="51">
      <c r="A177" s="11" t="s">
        <v>117</v>
      </c>
      <c r="B177" s="7" t="s">
        <v>16</v>
      </c>
      <c r="C177" s="7" t="s">
        <v>116</v>
      </c>
      <c r="D177" s="22" t="s">
        <v>155</v>
      </c>
      <c r="E177" s="7"/>
      <c r="F177" s="31">
        <f t="shared" si="2"/>
        <v>22.05</v>
      </c>
      <c r="G177" s="31">
        <f t="shared" si="2"/>
        <v>22.05</v>
      </c>
    </row>
    <row r="178" spans="1:7" ht="38.25">
      <c r="A178" s="12" t="s">
        <v>164</v>
      </c>
      <c r="B178" s="7" t="s">
        <v>16</v>
      </c>
      <c r="C178" s="7" t="s">
        <v>116</v>
      </c>
      <c r="D178" s="22" t="s">
        <v>155</v>
      </c>
      <c r="E178" s="7" t="s">
        <v>31</v>
      </c>
      <c r="F178" s="31">
        <f t="shared" si="2"/>
        <v>22.05</v>
      </c>
      <c r="G178" s="31">
        <f t="shared" si="2"/>
        <v>22.05</v>
      </c>
    </row>
    <row r="179" spans="1:7" ht="38.25">
      <c r="A179" s="12" t="s">
        <v>163</v>
      </c>
      <c r="B179" s="7" t="s">
        <v>16</v>
      </c>
      <c r="C179" s="7" t="s">
        <v>116</v>
      </c>
      <c r="D179" s="22" t="s">
        <v>155</v>
      </c>
      <c r="E179" s="7" t="s">
        <v>32</v>
      </c>
      <c r="F179" s="31">
        <f>19.69+2.36</f>
        <v>22.05</v>
      </c>
      <c r="G179" s="33">
        <v>22.05</v>
      </c>
    </row>
    <row r="180" spans="1:7" ht="38.25" hidden="1">
      <c r="A180" s="11" t="s">
        <v>118</v>
      </c>
      <c r="B180" s="7" t="s">
        <v>16</v>
      </c>
      <c r="C180" s="7" t="s">
        <v>116</v>
      </c>
      <c r="D180" s="22" t="s">
        <v>155</v>
      </c>
      <c r="E180" s="7"/>
      <c r="F180" s="31">
        <f>F181</f>
        <v>0</v>
      </c>
      <c r="G180" s="33"/>
    </row>
    <row r="181" spans="1:7" ht="38.25" hidden="1">
      <c r="A181" s="12" t="s">
        <v>164</v>
      </c>
      <c r="B181" s="7" t="s">
        <v>16</v>
      </c>
      <c r="C181" s="7" t="s">
        <v>116</v>
      </c>
      <c r="D181" s="22" t="s">
        <v>155</v>
      </c>
      <c r="E181" s="7" t="s">
        <v>31</v>
      </c>
      <c r="F181" s="31">
        <f>F182</f>
        <v>0</v>
      </c>
      <c r="G181" s="33"/>
    </row>
    <row r="182" spans="1:7" ht="38.25" hidden="1">
      <c r="A182" s="12" t="s">
        <v>163</v>
      </c>
      <c r="B182" s="7" t="s">
        <v>16</v>
      </c>
      <c r="C182" s="7" t="s">
        <v>116</v>
      </c>
      <c r="D182" s="22" t="s">
        <v>155</v>
      </c>
      <c r="E182" s="7" t="s">
        <v>32</v>
      </c>
      <c r="F182" s="31"/>
      <c r="G182" s="33"/>
    </row>
    <row r="183" spans="1:7" ht="12.75" hidden="1">
      <c r="A183" s="12" t="s">
        <v>119</v>
      </c>
      <c r="B183" s="7" t="s">
        <v>120</v>
      </c>
      <c r="C183" s="7" t="s">
        <v>121</v>
      </c>
      <c r="D183" s="7"/>
      <c r="E183" s="7"/>
      <c r="F183" s="31">
        <v>0</v>
      </c>
      <c r="G183" s="33"/>
    </row>
    <row r="184" spans="1:7" ht="12.75" hidden="1">
      <c r="A184" s="12" t="s">
        <v>122</v>
      </c>
      <c r="B184" s="7" t="s">
        <v>123</v>
      </c>
      <c r="C184" s="7" t="s">
        <v>124</v>
      </c>
      <c r="D184" s="7"/>
      <c r="E184" s="7"/>
      <c r="F184" s="31">
        <v>0</v>
      </c>
      <c r="G184" s="33"/>
    </row>
    <row r="185" spans="1:7" ht="38.25" hidden="1">
      <c r="A185" s="12" t="s">
        <v>125</v>
      </c>
      <c r="B185" s="7" t="s">
        <v>126</v>
      </c>
      <c r="C185" s="7" t="s">
        <v>124</v>
      </c>
      <c r="D185" s="7" t="s">
        <v>127</v>
      </c>
      <c r="E185" s="7"/>
      <c r="F185" s="31">
        <v>0</v>
      </c>
      <c r="G185" s="33"/>
    </row>
    <row r="186" spans="1:7" ht="12.75" hidden="1">
      <c r="A186" s="12" t="s">
        <v>128</v>
      </c>
      <c r="B186" s="7" t="s">
        <v>129</v>
      </c>
      <c r="C186" s="7" t="s">
        <v>124</v>
      </c>
      <c r="D186" s="7" t="s">
        <v>127</v>
      </c>
      <c r="E186" s="7" t="s">
        <v>130</v>
      </c>
      <c r="F186" s="31">
        <v>0</v>
      </c>
      <c r="G186" s="33"/>
    </row>
    <row r="187" spans="1:7" ht="12.75" hidden="1">
      <c r="A187" s="12" t="s">
        <v>128</v>
      </c>
      <c r="B187" s="7" t="s">
        <v>131</v>
      </c>
      <c r="C187" s="7" t="s">
        <v>124</v>
      </c>
      <c r="D187" s="7" t="s">
        <v>127</v>
      </c>
      <c r="E187" s="7" t="s">
        <v>132</v>
      </c>
      <c r="F187" s="31">
        <v>0</v>
      </c>
      <c r="G187" s="33"/>
    </row>
    <row r="188" spans="1:7" ht="12.75">
      <c r="A188" s="12" t="s">
        <v>119</v>
      </c>
      <c r="B188" s="7" t="s">
        <v>16</v>
      </c>
      <c r="C188" s="7" t="s">
        <v>121</v>
      </c>
      <c r="D188" s="7"/>
      <c r="E188" s="7"/>
      <c r="F188" s="31">
        <v>12</v>
      </c>
      <c r="G188" s="33">
        <v>12</v>
      </c>
    </row>
    <row r="189" spans="1:7" ht="12.75">
      <c r="A189" s="12" t="s">
        <v>133</v>
      </c>
      <c r="B189" s="7" t="s">
        <v>16</v>
      </c>
      <c r="C189" s="7" t="s">
        <v>134</v>
      </c>
      <c r="D189" s="7"/>
      <c r="E189" s="7"/>
      <c r="F189" s="31">
        <v>12</v>
      </c>
      <c r="G189" s="33">
        <v>12</v>
      </c>
    </row>
    <row r="190" spans="1:7" ht="12.75">
      <c r="A190" s="11" t="s">
        <v>160</v>
      </c>
      <c r="B190" s="7" t="s">
        <v>16</v>
      </c>
      <c r="C190" s="7" t="s">
        <v>134</v>
      </c>
      <c r="D190" s="22" t="s">
        <v>159</v>
      </c>
      <c r="E190" s="7"/>
      <c r="F190" s="31">
        <v>12</v>
      </c>
      <c r="G190" s="33">
        <v>12</v>
      </c>
    </row>
    <row r="191" spans="1:7" ht="25.5">
      <c r="A191" s="12" t="s">
        <v>169</v>
      </c>
      <c r="B191" s="7" t="s">
        <v>16</v>
      </c>
      <c r="C191" s="7" t="s">
        <v>134</v>
      </c>
      <c r="D191" s="22" t="s">
        <v>159</v>
      </c>
      <c r="E191" s="7" t="s">
        <v>130</v>
      </c>
      <c r="F191" s="31">
        <v>12</v>
      </c>
      <c r="G191" s="33">
        <v>12</v>
      </c>
    </row>
    <row r="192" spans="1:7" ht="26.25" customHeight="1">
      <c r="A192" s="12" t="s">
        <v>170</v>
      </c>
      <c r="B192" s="7" t="s">
        <v>16</v>
      </c>
      <c r="C192" s="7" t="s">
        <v>134</v>
      </c>
      <c r="D192" s="22" t="s">
        <v>159</v>
      </c>
      <c r="E192" s="7" t="s">
        <v>171</v>
      </c>
      <c r="F192" s="31">
        <v>12</v>
      </c>
      <c r="G192" s="33">
        <v>12</v>
      </c>
    </row>
    <row r="193" spans="1:7" ht="27.75" customHeight="1">
      <c r="A193" s="12" t="s">
        <v>135</v>
      </c>
      <c r="B193" s="7" t="s">
        <v>16</v>
      </c>
      <c r="C193" s="7" t="s">
        <v>136</v>
      </c>
      <c r="D193" s="7"/>
      <c r="E193" s="24"/>
      <c r="F193" s="31">
        <v>25</v>
      </c>
      <c r="G193" s="33">
        <v>25</v>
      </c>
    </row>
    <row r="194" spans="1:7" ht="33" customHeight="1">
      <c r="A194" s="11" t="s">
        <v>157</v>
      </c>
      <c r="B194" s="7" t="s">
        <v>16</v>
      </c>
      <c r="C194" s="7" t="s">
        <v>156</v>
      </c>
      <c r="D194" s="7"/>
      <c r="E194" s="7"/>
      <c r="F194" s="31">
        <v>25</v>
      </c>
      <c r="G194" s="33">
        <v>25</v>
      </c>
    </row>
    <row r="195" spans="1:7" ht="25.5">
      <c r="A195" s="11" t="s">
        <v>158</v>
      </c>
      <c r="B195" s="7" t="s">
        <v>16</v>
      </c>
      <c r="C195" s="7" t="s">
        <v>156</v>
      </c>
      <c r="D195" s="7" t="s">
        <v>137</v>
      </c>
      <c r="E195" s="7"/>
      <c r="F195" s="31">
        <v>25</v>
      </c>
      <c r="G195" s="33">
        <v>25</v>
      </c>
    </row>
    <row r="196" spans="1:7" ht="38.25">
      <c r="A196" s="12" t="s">
        <v>164</v>
      </c>
      <c r="B196" s="7" t="s">
        <v>16</v>
      </c>
      <c r="C196" s="7" t="s">
        <v>156</v>
      </c>
      <c r="D196" s="7" t="s">
        <v>137</v>
      </c>
      <c r="E196" s="7" t="s">
        <v>31</v>
      </c>
      <c r="F196" s="31">
        <v>25</v>
      </c>
      <c r="G196" s="33">
        <v>25</v>
      </c>
    </row>
    <row r="197" spans="1:7" ht="38.25">
      <c r="A197" s="12" t="s">
        <v>163</v>
      </c>
      <c r="B197" s="7" t="s">
        <v>16</v>
      </c>
      <c r="C197" s="7" t="s">
        <v>156</v>
      </c>
      <c r="D197" s="7" t="s">
        <v>137</v>
      </c>
      <c r="E197" s="7" t="s">
        <v>32</v>
      </c>
      <c r="F197" s="31">
        <v>25</v>
      </c>
      <c r="G197" s="33">
        <v>25</v>
      </c>
    </row>
    <row r="198" spans="1:7" ht="12.75">
      <c r="A198" s="35" t="s">
        <v>189</v>
      </c>
      <c r="B198" s="24"/>
      <c r="C198" s="24"/>
      <c r="D198" s="24"/>
      <c r="E198" s="24"/>
      <c r="F198" s="32">
        <f>417.52+120.98</f>
        <v>538.5</v>
      </c>
      <c r="G198" s="33">
        <f>424.52+121.98</f>
        <v>546.5</v>
      </c>
    </row>
  </sheetData>
  <sheetProtection/>
  <mergeCells count="17">
    <mergeCell ref="C9:G9"/>
    <mergeCell ref="G13:G14"/>
    <mergeCell ref="A10:F10"/>
    <mergeCell ref="A11:F11"/>
    <mergeCell ref="A13:A14"/>
    <mergeCell ref="B13:B14"/>
    <mergeCell ref="C13:C14"/>
    <mergeCell ref="E2:G2"/>
    <mergeCell ref="D13:D14"/>
    <mergeCell ref="E13:E14"/>
    <mergeCell ref="F13:F14"/>
    <mergeCell ref="E5:G5"/>
    <mergeCell ref="E3:G3"/>
    <mergeCell ref="E4:G4"/>
    <mergeCell ref="D6:G6"/>
    <mergeCell ref="D7:G7"/>
    <mergeCell ref="E8:G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2020-03-10T10:50:14Z</cp:lastPrinted>
  <dcterms:modified xsi:type="dcterms:W3CDTF">2020-03-12T02:03:18Z</dcterms:modified>
  <cp:category/>
  <cp:version/>
  <cp:contentType/>
  <cp:contentStatus/>
</cp:coreProperties>
</file>